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3.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chool EC\Google Drive\eLearning and CIMS\Projects\Curriculum Coverage\2019\Reports - Compiled\"/>
    </mc:Choice>
  </mc:AlternateContent>
  <bookViews>
    <workbookView xWindow="0" yWindow="0" windowWidth="19200" windowHeight="7050"/>
  </bookViews>
  <sheets>
    <sheet name="Graphs" sheetId="3" r:id="rId1"/>
    <sheet name="GET" sheetId="1" r:id="rId2"/>
    <sheet name="FET" sheetId="4" r:id="rId3"/>
    <sheet name="Kommentare" sheetId="2" state="hidden" r:id="rId4"/>
  </sheets>
  <externalReferences>
    <externalReference r:id="rId5"/>
  </externalReferences>
  <definedNames>
    <definedName name="_xlnm._FilterDatabase" localSheetId="1" hidden="1">GET!$A$1:$BT$333</definedName>
  </definedNames>
  <calcPr calcId="162913"/>
</workbook>
</file>

<file path=xl/calcChain.xml><?xml version="1.0" encoding="utf-8"?>
<calcChain xmlns="http://schemas.openxmlformats.org/spreadsheetml/2006/main">
  <c r="I131" i="4" l="1"/>
  <c r="C137" i="4"/>
  <c r="I127" i="4" l="1"/>
  <c r="C138" i="4"/>
  <c r="C136" i="4"/>
  <c r="C135" i="4"/>
  <c r="C134" i="4"/>
  <c r="C133" i="4"/>
  <c r="C132" i="4"/>
  <c r="DX131" i="4"/>
  <c r="DW131" i="4"/>
  <c r="DV131" i="4"/>
  <c r="DU131" i="4"/>
  <c r="DT131" i="4"/>
  <c r="DS131" i="4"/>
  <c r="DR131" i="4"/>
  <c r="DQ131" i="4"/>
  <c r="DP131" i="4"/>
  <c r="DO131" i="4"/>
  <c r="DN131" i="4"/>
  <c r="DM131" i="4"/>
  <c r="DL131" i="4"/>
  <c r="DK131" i="4"/>
  <c r="DJ131" i="4"/>
  <c r="DI131" i="4"/>
  <c r="DH131" i="4"/>
  <c r="DG131" i="4"/>
  <c r="DF131" i="4"/>
  <c r="DE131" i="4"/>
  <c r="DD131" i="4"/>
  <c r="DC131" i="4"/>
  <c r="DB131" i="4"/>
  <c r="DA131" i="4"/>
  <c r="CZ131" i="4"/>
  <c r="CY131" i="4"/>
  <c r="CX131" i="4"/>
  <c r="CW131" i="4"/>
  <c r="CV131" i="4"/>
  <c r="CU131" i="4"/>
  <c r="CT131" i="4"/>
  <c r="CS131" i="4"/>
  <c r="CR131" i="4"/>
  <c r="CQ131" i="4"/>
  <c r="CP131" i="4"/>
  <c r="CO131" i="4"/>
  <c r="CN131" i="4"/>
  <c r="CM131" i="4"/>
  <c r="CL131" i="4"/>
  <c r="CK131" i="4"/>
  <c r="CJ131" i="4"/>
  <c r="CI131" i="4"/>
  <c r="CH131" i="4"/>
  <c r="CG131" i="4"/>
  <c r="CF131" i="4"/>
  <c r="CE131" i="4"/>
  <c r="CD131" i="4"/>
  <c r="CC131" i="4"/>
  <c r="CB131" i="4"/>
  <c r="CA131" i="4"/>
  <c r="BZ131" i="4"/>
  <c r="BY131" i="4"/>
  <c r="BX131" i="4"/>
  <c r="BW131" i="4"/>
  <c r="BV131" i="4"/>
  <c r="BU131" i="4"/>
  <c r="BT131" i="4"/>
  <c r="BS131" i="4"/>
  <c r="BR131" i="4"/>
  <c r="BQ131" i="4"/>
  <c r="BP131" i="4"/>
  <c r="BO131" i="4"/>
  <c r="BN131" i="4"/>
  <c r="BM131" i="4"/>
  <c r="BL131" i="4"/>
  <c r="BK131" i="4"/>
  <c r="BJ131" i="4"/>
  <c r="BI131" i="4"/>
  <c r="BH131" i="4"/>
  <c r="BG131" i="4"/>
  <c r="BF131" i="4"/>
  <c r="BE131" i="4"/>
  <c r="BD131" i="4"/>
  <c r="BC131" i="4"/>
  <c r="BB131" i="4"/>
  <c r="BA131"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C131" i="4"/>
  <c r="DX130" i="4"/>
  <c r="DW130" i="4"/>
  <c r="DV130" i="4"/>
  <c r="DU130" i="4"/>
  <c r="DT130" i="4"/>
  <c r="DS130" i="4"/>
  <c r="DR130" i="4"/>
  <c r="DQ130" i="4"/>
  <c r="DP130" i="4"/>
  <c r="DO130" i="4"/>
  <c r="DN130" i="4"/>
  <c r="DM130" i="4"/>
  <c r="DL130" i="4"/>
  <c r="DK130" i="4"/>
  <c r="DJ130" i="4"/>
  <c r="DI130" i="4"/>
  <c r="DH130" i="4"/>
  <c r="DG130" i="4"/>
  <c r="DF130" i="4"/>
  <c r="DE130" i="4"/>
  <c r="DD130" i="4"/>
  <c r="DC130" i="4"/>
  <c r="DB130" i="4"/>
  <c r="DA130" i="4"/>
  <c r="CZ130" i="4"/>
  <c r="CY130" i="4"/>
  <c r="CX130" i="4"/>
  <c r="CW130" i="4"/>
  <c r="CV130" i="4"/>
  <c r="CU130" i="4"/>
  <c r="CT130" i="4"/>
  <c r="CS130" i="4"/>
  <c r="CR130" i="4"/>
  <c r="CQ130" i="4"/>
  <c r="CP130" i="4"/>
  <c r="CO130" i="4"/>
  <c r="CN130" i="4"/>
  <c r="CM130" i="4"/>
  <c r="CL130" i="4"/>
  <c r="CK130" i="4"/>
  <c r="CJ130" i="4"/>
  <c r="CI130" i="4"/>
  <c r="CH130" i="4"/>
  <c r="CG130" i="4"/>
  <c r="CF130" i="4"/>
  <c r="CE130" i="4"/>
  <c r="CD130" i="4"/>
  <c r="CC130" i="4"/>
  <c r="CB130" i="4"/>
  <c r="CA130" i="4"/>
  <c r="BZ130" i="4"/>
  <c r="BY130" i="4"/>
  <c r="BX130" i="4"/>
  <c r="BW130" i="4"/>
  <c r="BV130" i="4"/>
  <c r="BU130"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C130" i="4"/>
  <c r="DX129" i="4"/>
  <c r="DW129" i="4"/>
  <c r="DV129" i="4"/>
  <c r="DU129" i="4"/>
  <c r="DT129" i="4"/>
  <c r="DS129" i="4"/>
  <c r="DR129" i="4"/>
  <c r="DQ129" i="4"/>
  <c r="DP129" i="4"/>
  <c r="DO129" i="4"/>
  <c r="DN129" i="4"/>
  <c r="DM129" i="4"/>
  <c r="DL129" i="4"/>
  <c r="DK129" i="4"/>
  <c r="DJ129" i="4"/>
  <c r="DI129" i="4"/>
  <c r="DH129" i="4"/>
  <c r="DG129" i="4"/>
  <c r="DF129" i="4"/>
  <c r="DE129" i="4"/>
  <c r="DD129" i="4"/>
  <c r="DC129" i="4"/>
  <c r="DB129" i="4"/>
  <c r="DA129" i="4"/>
  <c r="CZ129" i="4"/>
  <c r="CY129" i="4"/>
  <c r="CX129" i="4"/>
  <c r="CW129" i="4"/>
  <c r="CV129" i="4"/>
  <c r="CU129" i="4"/>
  <c r="CT129" i="4"/>
  <c r="CS129" i="4"/>
  <c r="CR129" i="4"/>
  <c r="CQ129" i="4"/>
  <c r="CP129" i="4"/>
  <c r="CO129" i="4"/>
  <c r="CN129" i="4"/>
  <c r="CM129" i="4"/>
  <c r="CL129" i="4"/>
  <c r="CK129" i="4"/>
  <c r="CJ129" i="4"/>
  <c r="CI129" i="4"/>
  <c r="CH129" i="4"/>
  <c r="CG129" i="4"/>
  <c r="CF129" i="4"/>
  <c r="CE129" i="4"/>
  <c r="CD129" i="4"/>
  <c r="CC129" i="4"/>
  <c r="CB129" i="4"/>
  <c r="CA129" i="4"/>
  <c r="BZ129" i="4"/>
  <c r="BY129" i="4"/>
  <c r="BX129" i="4"/>
  <c r="BW129" i="4"/>
  <c r="BV129" i="4"/>
  <c r="BU129" i="4"/>
  <c r="BT129"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C129" i="4"/>
  <c r="DX128" i="4"/>
  <c r="DW128" i="4"/>
  <c r="DV128" i="4"/>
  <c r="DU128" i="4"/>
  <c r="DT128" i="4"/>
  <c r="DS128" i="4"/>
  <c r="DR128" i="4"/>
  <c r="DQ128" i="4"/>
  <c r="DP128" i="4"/>
  <c r="DO128" i="4"/>
  <c r="DN128" i="4"/>
  <c r="DM128" i="4"/>
  <c r="DL128" i="4"/>
  <c r="DK128" i="4"/>
  <c r="DJ128" i="4"/>
  <c r="DI128" i="4"/>
  <c r="DH128" i="4"/>
  <c r="DG128" i="4"/>
  <c r="DF128" i="4"/>
  <c r="DE128" i="4"/>
  <c r="DD128" i="4"/>
  <c r="DC128" i="4"/>
  <c r="DB128" i="4"/>
  <c r="DA128" i="4"/>
  <c r="CZ128" i="4"/>
  <c r="CY128" i="4"/>
  <c r="CX128" i="4"/>
  <c r="CW128" i="4"/>
  <c r="CV128" i="4"/>
  <c r="CU128" i="4"/>
  <c r="CT128" i="4"/>
  <c r="CS128" i="4"/>
  <c r="CR128" i="4"/>
  <c r="CQ128" i="4"/>
  <c r="CP128" i="4"/>
  <c r="CO128" i="4"/>
  <c r="CN128" i="4"/>
  <c r="CM128" i="4"/>
  <c r="CL128" i="4"/>
  <c r="CK128" i="4"/>
  <c r="CJ128" i="4"/>
  <c r="CI128" i="4"/>
  <c r="CH128" i="4"/>
  <c r="CG128" i="4"/>
  <c r="CF128" i="4"/>
  <c r="CE128" i="4"/>
  <c r="CD128" i="4"/>
  <c r="CC128" i="4"/>
  <c r="CB128" i="4"/>
  <c r="CA128" i="4"/>
  <c r="BZ128" i="4"/>
  <c r="BY128" i="4"/>
  <c r="BX128" i="4"/>
  <c r="BW128" i="4"/>
  <c r="BV128" i="4"/>
  <c r="BU128"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C128" i="4"/>
  <c r="DX127" i="4"/>
  <c r="DW127" i="4"/>
  <c r="DV127" i="4"/>
  <c r="DU127" i="4"/>
  <c r="DT127" i="4"/>
  <c r="DS127" i="4"/>
  <c r="DR127" i="4"/>
  <c r="DQ127" i="4"/>
  <c r="DP127" i="4"/>
  <c r="DO127" i="4"/>
  <c r="DN127" i="4"/>
  <c r="DM127" i="4"/>
  <c r="DL127" i="4"/>
  <c r="DK127" i="4"/>
  <c r="DJ127" i="4"/>
  <c r="DI127" i="4"/>
  <c r="DH127" i="4"/>
  <c r="DG127" i="4"/>
  <c r="DF127" i="4"/>
  <c r="DE127" i="4"/>
  <c r="DD127" i="4"/>
  <c r="DC127" i="4"/>
  <c r="DB127" i="4"/>
  <c r="DA127" i="4"/>
  <c r="CZ127" i="4"/>
  <c r="CY127" i="4"/>
  <c r="CX127" i="4"/>
  <c r="CW127" i="4"/>
  <c r="CV127" i="4"/>
  <c r="CU127" i="4"/>
  <c r="CT127" i="4"/>
  <c r="CS127" i="4"/>
  <c r="CR127" i="4"/>
  <c r="CQ127" i="4"/>
  <c r="CP127" i="4"/>
  <c r="CO127" i="4"/>
  <c r="CN127" i="4"/>
  <c r="CM127" i="4"/>
  <c r="CL127" i="4"/>
  <c r="CK127" i="4"/>
  <c r="CJ127" i="4"/>
  <c r="CI127" i="4"/>
  <c r="CH127" i="4"/>
  <c r="CG127" i="4"/>
  <c r="CF127" i="4"/>
  <c r="CE127" i="4"/>
  <c r="CD127" i="4"/>
  <c r="CC127" i="4"/>
  <c r="CB127" i="4"/>
  <c r="CA127" i="4"/>
  <c r="BZ127" i="4"/>
  <c r="BY127" i="4"/>
  <c r="BX127" i="4"/>
  <c r="BW127" i="4"/>
  <c r="BV127" i="4"/>
  <c r="BU127" i="4"/>
  <c r="BT127" i="4"/>
  <c r="BS127" i="4"/>
  <c r="BR127" i="4"/>
  <c r="BQ127" i="4"/>
  <c r="BP127" i="4"/>
  <c r="BO127" i="4"/>
  <c r="BN127" i="4"/>
  <c r="BM127" i="4"/>
  <c r="BL127" i="4"/>
  <c r="BK127" i="4"/>
  <c r="BJ127" i="4"/>
  <c r="BI127" i="4"/>
  <c r="BH127" i="4"/>
  <c r="BG127" i="4"/>
  <c r="BF127" i="4"/>
  <c r="BE127" i="4"/>
  <c r="BD127" i="4"/>
  <c r="BC127" i="4"/>
  <c r="BB127" i="4"/>
  <c r="BA127"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C127" i="4"/>
  <c r="C139" i="4" l="1"/>
  <c r="C352" i="1"/>
  <c r="A5" i="2" l="1"/>
  <c r="B5" i="2"/>
  <c r="C5" i="2"/>
  <c r="A6" i="2"/>
  <c r="B6" i="2"/>
  <c r="C6" i="2"/>
  <c r="A7" i="2"/>
  <c r="B7" i="2"/>
  <c r="C7" i="2"/>
  <c r="A8" i="2"/>
  <c r="B8" i="2"/>
  <c r="C8" i="2"/>
  <c r="A9" i="2"/>
  <c r="B9" i="2"/>
  <c r="C9" i="2"/>
  <c r="A10" i="2"/>
  <c r="B10" i="2"/>
  <c r="C10" i="2"/>
  <c r="A11" i="2"/>
  <c r="B11" i="2"/>
  <c r="C11" i="2"/>
  <c r="A12" i="2"/>
  <c r="B12" i="2"/>
  <c r="C12" i="2"/>
  <c r="A13" i="2"/>
  <c r="B13" i="2"/>
  <c r="C13" i="2"/>
  <c r="A14" i="2"/>
  <c r="B14" i="2"/>
  <c r="C14" i="2"/>
  <c r="A15" i="2"/>
  <c r="B15" i="2"/>
  <c r="C15" i="2"/>
  <c r="A16" i="2"/>
  <c r="B16" i="2"/>
  <c r="C16" i="2"/>
  <c r="A17" i="2"/>
  <c r="B17" i="2"/>
  <c r="C17" i="2"/>
  <c r="A18" i="2"/>
  <c r="B18" i="2"/>
  <c r="C18" i="2"/>
  <c r="A19" i="2"/>
  <c r="B19" i="2"/>
  <c r="C19" i="2"/>
  <c r="A20" i="2"/>
  <c r="B20" i="2"/>
  <c r="C20" i="2"/>
  <c r="A21" i="2"/>
  <c r="B21" i="2"/>
  <c r="C21" i="2"/>
  <c r="A22" i="2"/>
  <c r="B22" i="2"/>
  <c r="C22" i="2"/>
  <c r="A23" i="2"/>
  <c r="B23" i="2"/>
  <c r="C23" i="2"/>
  <c r="A24" i="2"/>
  <c r="B24" i="2"/>
  <c r="C24" i="2"/>
  <c r="A25" i="2"/>
  <c r="B25" i="2"/>
  <c r="C25" i="2"/>
  <c r="A26" i="2"/>
  <c r="B26" i="2"/>
  <c r="C26" i="2"/>
  <c r="A27" i="2"/>
  <c r="B27" i="2"/>
  <c r="C27" i="2"/>
  <c r="A28" i="2"/>
  <c r="B28" i="2"/>
  <c r="C28" i="2"/>
  <c r="A29" i="2"/>
  <c r="B29" i="2"/>
  <c r="C29" i="2"/>
  <c r="A30" i="2"/>
  <c r="B30" i="2"/>
  <c r="C30" i="2"/>
  <c r="A31" i="2"/>
  <c r="B31" i="2"/>
  <c r="C31" i="2"/>
  <c r="A32" i="2"/>
  <c r="B32" i="2"/>
  <c r="C32" i="2"/>
  <c r="A33" i="2"/>
  <c r="B33" i="2"/>
  <c r="C33" i="2"/>
  <c r="A34" i="2"/>
  <c r="B34" i="2"/>
  <c r="C34" i="2"/>
  <c r="A35" i="2"/>
  <c r="B35" i="2"/>
  <c r="C35" i="2"/>
  <c r="A36" i="2"/>
  <c r="B36" i="2"/>
  <c r="C36" i="2"/>
  <c r="A37" i="2"/>
  <c r="B37" i="2"/>
  <c r="C37" i="2"/>
  <c r="A38" i="2"/>
  <c r="B38" i="2"/>
  <c r="C38" i="2"/>
  <c r="A39" i="2"/>
  <c r="B39" i="2"/>
  <c r="C39" i="2"/>
  <c r="A40" i="2"/>
  <c r="B40" i="2"/>
  <c r="C40" i="2"/>
  <c r="A41" i="2"/>
  <c r="B41" i="2"/>
  <c r="C41" i="2"/>
  <c r="A42" i="2"/>
  <c r="B42" i="2"/>
  <c r="C42" i="2"/>
  <c r="A43" i="2"/>
  <c r="B43" i="2"/>
  <c r="C43" i="2"/>
  <c r="A44" i="2"/>
  <c r="B44" i="2"/>
  <c r="C44" i="2"/>
  <c r="A45" i="2"/>
  <c r="B45" i="2"/>
  <c r="C45" i="2"/>
  <c r="A46" i="2"/>
  <c r="B46" i="2"/>
  <c r="C46" i="2"/>
  <c r="A47" i="2"/>
  <c r="B47" i="2"/>
  <c r="C47" i="2"/>
  <c r="A48" i="2"/>
  <c r="B48" i="2"/>
  <c r="C48" i="2"/>
  <c r="A49" i="2"/>
  <c r="B49" i="2"/>
  <c r="C49" i="2"/>
  <c r="A50" i="2"/>
  <c r="B50" i="2"/>
  <c r="C50" i="2"/>
  <c r="A51" i="2"/>
  <c r="B51" i="2"/>
  <c r="C51" i="2"/>
  <c r="A52" i="2"/>
  <c r="B52" i="2"/>
  <c r="C52" i="2"/>
  <c r="A53" i="2"/>
  <c r="B53" i="2"/>
  <c r="C53" i="2"/>
  <c r="A54" i="2"/>
  <c r="B54" i="2"/>
  <c r="C54" i="2"/>
  <c r="A55" i="2"/>
  <c r="B55" i="2"/>
  <c r="C55" i="2"/>
  <c r="A56" i="2"/>
  <c r="B56" i="2"/>
  <c r="C56" i="2"/>
  <c r="A57" i="2"/>
  <c r="B57" i="2"/>
  <c r="C57" i="2"/>
  <c r="A58" i="2"/>
  <c r="B58" i="2"/>
  <c r="C58" i="2"/>
  <c r="A59" i="2"/>
  <c r="B59" i="2"/>
  <c r="C59" i="2"/>
  <c r="A60" i="2"/>
  <c r="B60" i="2"/>
  <c r="C60" i="2"/>
  <c r="A61" i="2"/>
  <c r="B61" i="2"/>
  <c r="C61" i="2"/>
  <c r="A62" i="2"/>
  <c r="B62" i="2"/>
  <c r="C62" i="2"/>
  <c r="A63" i="2"/>
  <c r="B63" i="2"/>
  <c r="C63" i="2"/>
  <c r="A64" i="2"/>
  <c r="B64" i="2"/>
  <c r="C64" i="2"/>
  <c r="A65" i="2"/>
  <c r="B65" i="2"/>
  <c r="C65" i="2"/>
  <c r="A66" i="2"/>
  <c r="B66" i="2"/>
  <c r="C66" i="2"/>
  <c r="A67" i="2"/>
  <c r="B67" i="2"/>
  <c r="C67" i="2"/>
  <c r="A68" i="2"/>
  <c r="B68" i="2"/>
  <c r="C68" i="2"/>
  <c r="A69" i="2"/>
  <c r="B69" i="2"/>
  <c r="C69" i="2"/>
  <c r="A70" i="2"/>
  <c r="B70" i="2"/>
  <c r="C70" i="2"/>
  <c r="A71" i="2"/>
  <c r="B71" i="2"/>
  <c r="C71" i="2"/>
  <c r="A72" i="2"/>
  <c r="B72" i="2"/>
  <c r="C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3" i="2"/>
  <c r="B3" i="2"/>
  <c r="C3" i="2"/>
  <c r="A4" i="2"/>
  <c r="B4" i="2"/>
  <c r="C4" i="2"/>
  <c r="A2" i="2" l="1"/>
  <c r="B2" i="2"/>
  <c r="C2" i="2"/>
  <c r="C1" i="2"/>
  <c r="B1" i="2"/>
  <c r="A1" i="2"/>
  <c r="C351" i="1" l="1"/>
  <c r="C350" i="1"/>
  <c r="C349" i="1"/>
  <c r="C348" i="1"/>
  <c r="C347" i="1"/>
  <c r="C346" i="1"/>
  <c r="C345" i="1"/>
  <c r="C344" i="1"/>
  <c r="C343" i="1"/>
  <c r="C342" i="1"/>
  <c r="C341" i="1"/>
  <c r="C353" i="1" l="1"/>
  <c r="BM335" i="1"/>
  <c r="BM336" i="1"/>
  <c r="BM337" i="1"/>
  <c r="BM338" i="1"/>
  <c r="BM339" i="1"/>
  <c r="BI335" i="1"/>
  <c r="BJ335" i="1"/>
  <c r="BK335" i="1"/>
  <c r="BL335" i="1"/>
  <c r="BI336" i="1"/>
  <c r="BJ336" i="1"/>
  <c r="BK336" i="1"/>
  <c r="BL336" i="1"/>
  <c r="BI337" i="1"/>
  <c r="BJ337" i="1"/>
  <c r="BK337" i="1"/>
  <c r="BL337" i="1"/>
  <c r="BI338" i="1"/>
  <c r="BJ338" i="1"/>
  <c r="BK338" i="1"/>
  <c r="BL338" i="1"/>
  <c r="BI339" i="1"/>
  <c r="BI340" i="1" s="1"/>
  <c r="BJ339" i="1"/>
  <c r="BK339" i="1"/>
  <c r="BL339" i="1"/>
  <c r="BL340" i="1" s="1"/>
  <c r="BD335" i="1"/>
  <c r="BE335" i="1"/>
  <c r="BF335" i="1"/>
  <c r="BG335" i="1"/>
  <c r="BH335" i="1"/>
  <c r="BD336" i="1"/>
  <c r="BE336" i="1"/>
  <c r="BF336" i="1"/>
  <c r="BG336" i="1"/>
  <c r="BH336" i="1"/>
  <c r="BD337" i="1"/>
  <c r="BE337" i="1"/>
  <c r="BF337" i="1"/>
  <c r="BG337" i="1"/>
  <c r="BH337" i="1"/>
  <c r="BD338" i="1"/>
  <c r="BE338" i="1"/>
  <c r="BF338" i="1"/>
  <c r="BG338" i="1"/>
  <c r="BH338" i="1"/>
  <c r="BD339" i="1"/>
  <c r="BE339" i="1"/>
  <c r="BF339" i="1"/>
  <c r="BG339" i="1"/>
  <c r="BH339" i="1"/>
  <c r="AY335" i="1"/>
  <c r="AZ335" i="1"/>
  <c r="BA335" i="1"/>
  <c r="BB335" i="1"/>
  <c r="BC335" i="1"/>
  <c r="AY336" i="1"/>
  <c r="AZ336" i="1"/>
  <c r="BA336" i="1"/>
  <c r="BB336" i="1"/>
  <c r="BC336" i="1"/>
  <c r="AY337" i="1"/>
  <c r="AZ337" i="1"/>
  <c r="BA337" i="1"/>
  <c r="BB337" i="1"/>
  <c r="BC337" i="1"/>
  <c r="AY338" i="1"/>
  <c r="AZ338" i="1"/>
  <c r="BA338" i="1"/>
  <c r="BB338" i="1"/>
  <c r="BC338" i="1"/>
  <c r="AY339" i="1"/>
  <c r="AZ339" i="1"/>
  <c r="BA339" i="1"/>
  <c r="BB339" i="1"/>
  <c r="BC339" i="1"/>
  <c r="AU335" i="1"/>
  <c r="AV335" i="1"/>
  <c r="AW335" i="1"/>
  <c r="AX335" i="1"/>
  <c r="AU336" i="1"/>
  <c r="AV336" i="1"/>
  <c r="AW336" i="1"/>
  <c r="AX336" i="1"/>
  <c r="AU337" i="1"/>
  <c r="AV337" i="1"/>
  <c r="AW337" i="1"/>
  <c r="AX337" i="1"/>
  <c r="AU338" i="1"/>
  <c r="AV338" i="1"/>
  <c r="AW338" i="1"/>
  <c r="AX338" i="1"/>
  <c r="AU339" i="1"/>
  <c r="AV339" i="1"/>
  <c r="AW339" i="1"/>
  <c r="AW340" i="1" s="1"/>
  <c r="AX339" i="1"/>
  <c r="AP335" i="1"/>
  <c r="AQ335" i="1"/>
  <c r="AR335" i="1"/>
  <c r="AS335" i="1"/>
  <c r="AT335" i="1"/>
  <c r="AP336" i="1"/>
  <c r="AQ336" i="1"/>
  <c r="AR336" i="1"/>
  <c r="AS336" i="1"/>
  <c r="AT336" i="1"/>
  <c r="AP337" i="1"/>
  <c r="AQ337" i="1"/>
  <c r="AR337" i="1"/>
  <c r="AS337" i="1"/>
  <c r="AT337" i="1"/>
  <c r="AP338" i="1"/>
  <c r="AQ338" i="1"/>
  <c r="AR338" i="1"/>
  <c r="AS338" i="1"/>
  <c r="AT338" i="1"/>
  <c r="AP339" i="1"/>
  <c r="AQ339" i="1"/>
  <c r="AR339" i="1"/>
  <c r="AS339" i="1"/>
  <c r="AT339" i="1"/>
  <c r="AJ335" i="1"/>
  <c r="AK335" i="1"/>
  <c r="AL335" i="1"/>
  <c r="AM335" i="1"/>
  <c r="AN335" i="1"/>
  <c r="AO335" i="1"/>
  <c r="AJ336" i="1"/>
  <c r="AK336" i="1"/>
  <c r="AL336" i="1"/>
  <c r="AM336" i="1"/>
  <c r="AN336" i="1"/>
  <c r="AO336" i="1"/>
  <c r="AJ337" i="1"/>
  <c r="AK337" i="1"/>
  <c r="AL337" i="1"/>
  <c r="AM337" i="1"/>
  <c r="AN337" i="1"/>
  <c r="AO337" i="1"/>
  <c r="AJ338" i="1"/>
  <c r="AK338" i="1"/>
  <c r="AL338" i="1"/>
  <c r="AM338" i="1"/>
  <c r="AN338" i="1"/>
  <c r="AO338" i="1"/>
  <c r="AJ339" i="1"/>
  <c r="AK339" i="1"/>
  <c r="AL339" i="1"/>
  <c r="AM339" i="1"/>
  <c r="AN339" i="1"/>
  <c r="AO339" i="1"/>
  <c r="AF335" i="1"/>
  <c r="AG335" i="1"/>
  <c r="AH335" i="1"/>
  <c r="AI335" i="1"/>
  <c r="AF336" i="1"/>
  <c r="AG336" i="1"/>
  <c r="AH336" i="1"/>
  <c r="AI336" i="1"/>
  <c r="AF337" i="1"/>
  <c r="AG337" i="1"/>
  <c r="AH337" i="1"/>
  <c r="AI337" i="1"/>
  <c r="AF338" i="1"/>
  <c r="AG338" i="1"/>
  <c r="AH338" i="1"/>
  <c r="AI338" i="1"/>
  <c r="AF339" i="1"/>
  <c r="AG339" i="1"/>
  <c r="AH339" i="1"/>
  <c r="AI339" i="1"/>
  <c r="AB335" i="1"/>
  <c r="AC335" i="1"/>
  <c r="AD335" i="1"/>
  <c r="AE335" i="1"/>
  <c r="AB336" i="1"/>
  <c r="AC336" i="1"/>
  <c r="AD336" i="1"/>
  <c r="AE336" i="1"/>
  <c r="AB337" i="1"/>
  <c r="AC337" i="1"/>
  <c r="AD337" i="1"/>
  <c r="AE337" i="1"/>
  <c r="AB338" i="1"/>
  <c r="AC338" i="1"/>
  <c r="AD338" i="1"/>
  <c r="AE338" i="1"/>
  <c r="AB339" i="1"/>
  <c r="AC339" i="1"/>
  <c r="AD339" i="1"/>
  <c r="AE339" i="1"/>
  <c r="W335" i="1"/>
  <c r="X335" i="1"/>
  <c r="Y335" i="1"/>
  <c r="Z335" i="1"/>
  <c r="AA335" i="1"/>
  <c r="W336" i="1"/>
  <c r="X336" i="1"/>
  <c r="Y336" i="1"/>
  <c r="Z336" i="1"/>
  <c r="AA336" i="1"/>
  <c r="W337" i="1"/>
  <c r="X337" i="1"/>
  <c r="Y337" i="1"/>
  <c r="Z337" i="1"/>
  <c r="AA337" i="1"/>
  <c r="W338" i="1"/>
  <c r="X338" i="1"/>
  <c r="Y338" i="1"/>
  <c r="Z338" i="1"/>
  <c r="AA338" i="1"/>
  <c r="W339" i="1"/>
  <c r="X339" i="1"/>
  <c r="Y339" i="1"/>
  <c r="Z339" i="1"/>
  <c r="AA339" i="1"/>
  <c r="R335" i="1"/>
  <c r="S335" i="1"/>
  <c r="T335" i="1"/>
  <c r="U335" i="1"/>
  <c r="V335" i="1"/>
  <c r="R336" i="1"/>
  <c r="S336" i="1"/>
  <c r="T336" i="1"/>
  <c r="U336" i="1"/>
  <c r="V336" i="1"/>
  <c r="R337" i="1"/>
  <c r="S337" i="1"/>
  <c r="T337" i="1"/>
  <c r="U337" i="1"/>
  <c r="V337" i="1"/>
  <c r="R338" i="1"/>
  <c r="S338" i="1"/>
  <c r="T338" i="1"/>
  <c r="U338" i="1"/>
  <c r="V338" i="1"/>
  <c r="R339" i="1"/>
  <c r="S339" i="1"/>
  <c r="T339" i="1"/>
  <c r="U339" i="1"/>
  <c r="V339" i="1"/>
  <c r="M335" i="1"/>
  <c r="N335" i="1"/>
  <c r="O335" i="1"/>
  <c r="P335" i="1"/>
  <c r="Q335" i="1"/>
  <c r="M336" i="1"/>
  <c r="N336" i="1"/>
  <c r="O336" i="1"/>
  <c r="P336" i="1"/>
  <c r="Q336" i="1"/>
  <c r="M337" i="1"/>
  <c r="N337" i="1"/>
  <c r="O337" i="1"/>
  <c r="P337" i="1"/>
  <c r="Q337" i="1"/>
  <c r="M338" i="1"/>
  <c r="N338" i="1"/>
  <c r="O338" i="1"/>
  <c r="P338" i="1"/>
  <c r="Q338" i="1"/>
  <c r="M339" i="1"/>
  <c r="N339" i="1"/>
  <c r="O339" i="1"/>
  <c r="P339" i="1"/>
  <c r="Q339" i="1"/>
  <c r="K335" i="1"/>
  <c r="L335" i="1"/>
  <c r="K336" i="1"/>
  <c r="L336" i="1"/>
  <c r="K337" i="1"/>
  <c r="L337" i="1"/>
  <c r="K338" i="1"/>
  <c r="L338" i="1"/>
  <c r="K339" i="1"/>
  <c r="L339" i="1"/>
  <c r="J335" i="1"/>
  <c r="J336" i="1"/>
  <c r="J337" i="1"/>
  <c r="J338" i="1"/>
  <c r="J339" i="1"/>
  <c r="I339" i="1"/>
  <c r="I338" i="1"/>
  <c r="I337" i="1"/>
  <c r="I336" i="1"/>
  <c r="I335" i="1"/>
  <c r="AH340" i="1" l="1"/>
  <c r="BK340" i="1"/>
  <c r="AF340" i="1"/>
  <c r="AX340" i="1"/>
  <c r="T340" i="1"/>
  <c r="U340" i="1"/>
  <c r="AG340" i="1"/>
  <c r="AC340" i="1"/>
  <c r="AU340" i="1"/>
  <c r="Q340" i="1"/>
  <c r="M340" i="1"/>
  <c r="O340" i="1"/>
  <c r="AB340" i="1"/>
  <c r="BJ340" i="1"/>
  <c r="AK340" i="1"/>
  <c r="AT340" i="1"/>
  <c r="AP340" i="1"/>
  <c r="AR340" i="1"/>
  <c r="BF340" i="1"/>
  <c r="AE340" i="1"/>
  <c r="I340" i="1"/>
  <c r="AA340" i="1"/>
  <c r="W340" i="1"/>
  <c r="Y340" i="1"/>
  <c r="AD340" i="1"/>
  <c r="AN340" i="1"/>
  <c r="AJ340" i="1"/>
  <c r="AV340" i="1"/>
  <c r="AY340" i="1"/>
  <c r="BA340" i="1"/>
  <c r="BM340" i="1"/>
  <c r="BH340" i="1"/>
  <c r="BG340" i="1"/>
  <c r="BE340" i="1"/>
  <c r="BD340" i="1"/>
  <c r="BC340" i="1"/>
  <c r="BB340" i="1"/>
  <c r="AZ340" i="1"/>
  <c r="AS340" i="1"/>
  <c r="AQ340" i="1"/>
  <c r="AO340" i="1"/>
  <c r="AM340" i="1"/>
  <c r="AL340" i="1"/>
  <c r="AI340" i="1"/>
  <c r="Z340" i="1"/>
  <c r="X340" i="1"/>
  <c r="V340" i="1"/>
  <c r="S340" i="1"/>
  <c r="R340" i="1"/>
  <c r="P340" i="1"/>
  <c r="N340" i="1"/>
  <c r="L340" i="1"/>
  <c r="K340" i="1"/>
  <c r="J340" i="1"/>
</calcChain>
</file>

<file path=xl/sharedStrings.xml><?xml version="1.0" encoding="utf-8"?>
<sst xmlns="http://schemas.openxmlformats.org/spreadsheetml/2006/main" count="9700" uniqueCount="1054">
  <si>
    <t>Timestamp</t>
  </si>
  <si>
    <t>Email Address</t>
  </si>
  <si>
    <t>District</t>
  </si>
  <si>
    <t>School</t>
  </si>
  <si>
    <t>EMIS No</t>
  </si>
  <si>
    <t>Principal</t>
  </si>
  <si>
    <t>Cellphone</t>
  </si>
  <si>
    <t>Week</t>
  </si>
  <si>
    <t>Grade 1, Curriculum Coverage [Home Language]</t>
  </si>
  <si>
    <t>Grade 1, Curriculum Coverage [First Additional Language]</t>
  </si>
  <si>
    <t>Grade 1, Curriculum Coverage [Life Skills]</t>
  </si>
  <si>
    <t>Grade 1, Curriculum Coverage [Mathematics]</t>
  </si>
  <si>
    <t>Grade 2, Curriculum Coverage [Home Language]</t>
  </si>
  <si>
    <t>Grade 2, Curriculum Coverage [First Additional Language]</t>
  </si>
  <si>
    <t>Grade 2, Curriculum Coverage [Life Skills]</t>
  </si>
  <si>
    <t>Grade 2, Curriculum Coverage [Mathematics]</t>
  </si>
  <si>
    <t>Grade 3, Curriculum Coverage [Home Language]</t>
  </si>
  <si>
    <t>Grade 3, Curriculum Coverage [First Additional Language]</t>
  </si>
  <si>
    <t>Grade 3, Curriculum Coverage [Life Skills]</t>
  </si>
  <si>
    <t>Grade 3, Curriculum Coverage [Mathematics]</t>
  </si>
  <si>
    <t>Grade 4, Curriculum Coverage [Home Language]</t>
  </si>
  <si>
    <t>Grade 4, Curriculum Coverage [Fist Additional Language]</t>
  </si>
  <si>
    <t>Grade 4, Curriculum Coverage [Life Skills]</t>
  </si>
  <si>
    <t>Grade 4, Curriculum Coverage [Mathematics]</t>
  </si>
  <si>
    <t>Grade 4, Curriculum Coverage [Natural Sciences and Technology]</t>
  </si>
  <si>
    <t>Grade 4, Curriculum Coverage [Social Sciences]</t>
  </si>
  <si>
    <t>Grade 5, Curriculum Coverage [Home Language]</t>
  </si>
  <si>
    <t>Grade 5, Curriculum Coverage [Fist Additional Language]</t>
  </si>
  <si>
    <t>Grade 5, Curriculum Coverage [Life Skills]</t>
  </si>
  <si>
    <t>Grade 5, Curriculum Coverage [Mathematics]</t>
  </si>
  <si>
    <t>Grade 5, Curriculum Coverage [Natural Sciences and Technology]</t>
  </si>
  <si>
    <t>Grade 5, Curriculum Coverage [Social Sciences]</t>
  </si>
  <si>
    <t>Grade 6, Curriculum Coverage [Home Language]</t>
  </si>
  <si>
    <t>Grade 6, Curriculum Coverage [Fist Additional Language]</t>
  </si>
  <si>
    <t>Grade 6, Curriculum Coverage [Life Skills]</t>
  </si>
  <si>
    <t>Grade 6, Curriculum Coverage [Mathematics]</t>
  </si>
  <si>
    <t>Grade 6, Curriculum Coverage [Natural Sciences and Technology]</t>
  </si>
  <si>
    <t>Grade 6, Curriculum Coverage [Social Sciences]</t>
  </si>
  <si>
    <t>Grade 7, Curriculum Coverage [Home Language]</t>
  </si>
  <si>
    <t>Grade 7, Curriculum Coverage [First Additional Language]</t>
  </si>
  <si>
    <t>Grade 7, Curriculum Coverage [Creative Arts]</t>
  </si>
  <si>
    <t>Grade 7, Curriculum Coverage [Economics Management and Science]</t>
  </si>
  <si>
    <t>Grade 7, Curriculum Coverage [Life Orientation]</t>
  </si>
  <si>
    <t>Grade 7, Curriculum Coverage [Mathematics]</t>
  </si>
  <si>
    <t>Grade 7, Curriculum Coverage [Natural Science]</t>
  </si>
  <si>
    <t>Grade 7, Curriculum Coverage [Social Science]</t>
  </si>
  <si>
    <t>Grade 7, Curriculum Coverage [Technology]</t>
  </si>
  <si>
    <t>Grade 8, Curriculum Coverage [Home Language]</t>
  </si>
  <si>
    <t>Grade 8, Curriculum Coverage [First Additional Language]</t>
  </si>
  <si>
    <t>Grade 8, Curriculum Coverage [Creative Arts]</t>
  </si>
  <si>
    <t>Grade 8, Curriculum Coverage [Economics Management and Science]</t>
  </si>
  <si>
    <t>Grade 8, Curriculum Coverage [Life Orientation]</t>
  </si>
  <si>
    <t>Grade 8, Curriculum Coverage [Mathematics]</t>
  </si>
  <si>
    <t>Grade 8, Curriculum Coverage [Natural Science]</t>
  </si>
  <si>
    <t>Grade 8, Curriculum Coverage [Social Science]</t>
  </si>
  <si>
    <t>Grade 8, Curriculum Coverage [Technology]</t>
  </si>
  <si>
    <t>Grade 9, Curriculum Coverage [Home Language]</t>
  </si>
  <si>
    <t>Grade 9, Curriculum Coverage [First Additional Language]</t>
  </si>
  <si>
    <t>Grade 9, Curriculum Coverage [Creative Arts]</t>
  </si>
  <si>
    <t>Grade 9, Curriculum Coverage [Economics Management and Science]</t>
  </si>
  <si>
    <t>Grade 9, Curriculum Coverage [Life Orientation]</t>
  </si>
  <si>
    <t>Grade 9, Curriculum Coverage [Mathematics]</t>
  </si>
  <si>
    <t>Grade 9, Curriculum Coverage [Natural Science]</t>
  </si>
  <si>
    <t>Grade 9, Curriculum Coverage [Social Science]</t>
  </si>
  <si>
    <t>Grade 9, Curriculum Coverage [Technology]</t>
  </si>
  <si>
    <t>Comments</t>
  </si>
  <si>
    <t>Buffalo City</t>
  </si>
  <si>
    <t>Gonubie Primary School</t>
  </si>
  <si>
    <t>According to teaching plan</t>
  </si>
  <si>
    <t>Alfred Nzo East</t>
  </si>
  <si>
    <t>±1 week behind</t>
  </si>
  <si>
    <t>dvorster@hphs.co.za</t>
  </si>
  <si>
    <t>HUDSON PARK HIGH SCHOOL</t>
  </si>
  <si>
    <t>ilehy@hpps.co.za</t>
  </si>
  <si>
    <t>Hudson Park Primary</t>
  </si>
  <si>
    <t>Mr I Lehy</t>
  </si>
  <si>
    <t>043 7263220</t>
  </si>
  <si>
    <t>Gonubie High School</t>
  </si>
  <si>
    <t>±2 weeks behind</t>
  </si>
  <si>
    <t>Chris Hani West</t>
  </si>
  <si>
    <t>cirha@webmail.co.za</t>
  </si>
  <si>
    <t>M.M.TYWABI</t>
  </si>
  <si>
    <t>headmaster@selborne.co.za</t>
  </si>
  <si>
    <t>A.C. Dewar</t>
  </si>
  <si>
    <t>Joe Gqabi</t>
  </si>
  <si>
    <t>creweadmin@iafrica.com</t>
  </si>
  <si>
    <t>sk.tyawana@gmail.com</t>
  </si>
  <si>
    <t>breidbachsss@gmail.com</t>
  </si>
  <si>
    <t>200500158@ecschools.org.za</t>
  </si>
  <si>
    <t>±4 weeks behind</t>
  </si>
  <si>
    <t>±3 weeks behind</t>
  </si>
  <si>
    <t>nkosemntuprimary@gmail.com</t>
  </si>
  <si>
    <t>bleroux@balmoralprimary.co.za</t>
  </si>
  <si>
    <t>Amathole West</t>
  </si>
  <si>
    <t>thabalesobajss@gmail.com</t>
  </si>
  <si>
    <t>Total</t>
  </si>
  <si>
    <t xml:space="preserve"> </t>
  </si>
  <si>
    <t>Nelson Mandela</t>
  </si>
  <si>
    <t>BURGERSDORP HIGH SCHOOL</t>
  </si>
  <si>
    <t>MR G VAN ROOYEN</t>
  </si>
  <si>
    <t>cdkprep@telkomsa.net</t>
  </si>
  <si>
    <t>skoolhoof@mountie.co.za</t>
  </si>
  <si>
    <t>Mount Pleasant Primary</t>
  </si>
  <si>
    <t>principal.200600728@ecschools.org.za</t>
  </si>
  <si>
    <t>Samekoms Primary</t>
  </si>
  <si>
    <t>Chris Hani East</t>
  </si>
  <si>
    <t>info@sunridge.co.za</t>
  </si>
  <si>
    <t>principal@kings-college.co.za</t>
  </si>
  <si>
    <t>King's College</t>
  </si>
  <si>
    <t>082 202 5205</t>
  </si>
  <si>
    <t>OR Tambo Coastal</t>
  </si>
  <si>
    <t>principal@beaconhurst.co.za</t>
  </si>
  <si>
    <t>Beaconhurst School</t>
  </si>
  <si>
    <t>Aubrey Norman</t>
  </si>
  <si>
    <t>Raymond Mhlaba SSS</t>
  </si>
  <si>
    <t>Alfred Nzo West</t>
  </si>
  <si>
    <t>Amathole East</t>
  </si>
  <si>
    <t>OR Tambo Inland</t>
  </si>
  <si>
    <t>Sarah Baartman</t>
  </si>
  <si>
    <t>200500269@ecschools.org.za</t>
  </si>
  <si>
    <t>0785907154</t>
  </si>
  <si>
    <t>littleedenps@gmail.com</t>
  </si>
  <si>
    <t>0823770428</t>
  </si>
  <si>
    <t>200500755@ecschools.org.za</t>
  </si>
  <si>
    <t>0836875094</t>
  </si>
  <si>
    <t>Ngele primary school</t>
  </si>
  <si>
    <t>Lungile Nqwala</t>
  </si>
  <si>
    <t>0762359002</t>
  </si>
  <si>
    <t>principal.200500096@ecschools.org.za</t>
  </si>
  <si>
    <t>0834048634</t>
  </si>
  <si>
    <t>King Edward High School</t>
  </si>
  <si>
    <t>motsililite@gmail.com</t>
  </si>
  <si>
    <t>0731783477</t>
  </si>
  <si>
    <t>mboyisamku@gmail.com</t>
  </si>
  <si>
    <t>0826766001</t>
  </si>
  <si>
    <t>0795249442</t>
  </si>
  <si>
    <t>200500861@ecschools.org.za</t>
  </si>
  <si>
    <t>Macdelin Makholwa</t>
  </si>
  <si>
    <t>0822103774</t>
  </si>
  <si>
    <t>Ndlantaka Primary School</t>
  </si>
  <si>
    <t>principal@aquavistaprim.co.za</t>
  </si>
  <si>
    <t>Aqua Vista Primary School</t>
  </si>
  <si>
    <t>Mrs A.M. Ross</t>
  </si>
  <si>
    <t>0839960643</t>
  </si>
  <si>
    <t>0732843368</t>
  </si>
  <si>
    <t>welman@cambridgehs.co.za</t>
  </si>
  <si>
    <t>0835961960</t>
  </si>
  <si>
    <t>patrickj.high@clarendonschools.co.za</t>
  </si>
  <si>
    <t>0724571098</t>
  </si>
  <si>
    <t>0836309775</t>
  </si>
  <si>
    <t>office@dalejunior.co.za</t>
  </si>
  <si>
    <t>Dale College Boys' Primary School</t>
  </si>
  <si>
    <t>Miss Patricia Thatcher</t>
  </si>
  <si>
    <t>0436422013</t>
  </si>
  <si>
    <t>g-randellps@imaginet.co.za</t>
  </si>
  <si>
    <t>Mr. Gert Swanepoel</t>
  </si>
  <si>
    <t>0782457590</t>
  </si>
  <si>
    <t>0824534946</t>
  </si>
  <si>
    <t>cyril.prinsloo@gmail.com</t>
  </si>
  <si>
    <t>MR D VORSTER</t>
  </si>
  <si>
    <t>0823718676</t>
  </si>
  <si>
    <t>kwtprimary@telkomsa.net</t>
  </si>
  <si>
    <t>King Williams Town Primary</t>
  </si>
  <si>
    <t>0848054454</t>
  </si>
  <si>
    <t>algemeen@grensvbs.co.za</t>
  </si>
  <si>
    <t>Laerskool Grens</t>
  </si>
  <si>
    <t>0827744201</t>
  </si>
  <si>
    <t>principal@lilyfontein.co.za</t>
  </si>
  <si>
    <t>Lilyfontein School</t>
  </si>
  <si>
    <t>N. Els</t>
  </si>
  <si>
    <t>0848113010</t>
  </si>
  <si>
    <t>mphendulinqoma@gmail.com</t>
  </si>
  <si>
    <t>0842295416</t>
  </si>
  <si>
    <t>secretary@portrex.co.za</t>
  </si>
  <si>
    <t>0737347472</t>
  </si>
  <si>
    <t>head@stirlinghs.co.za</t>
  </si>
  <si>
    <t>0843389255</t>
  </si>
  <si>
    <t>elliothigh@gmail.com</t>
  </si>
  <si>
    <t>Elliot High School</t>
  </si>
  <si>
    <t>0738405250</t>
  </si>
  <si>
    <t>bisschoffr@selborneprimary.co.za</t>
  </si>
  <si>
    <t>willowsec@gmail.com</t>
  </si>
  <si>
    <t>0827125700</t>
  </si>
  <si>
    <t>0846574109</t>
  </si>
  <si>
    <t xml:space="preserve">Cradock Preparatory School </t>
  </si>
  <si>
    <t>0828776577</t>
  </si>
  <si>
    <t>dordrechthighschool@gmail.com</t>
  </si>
  <si>
    <t>Dordrecht High School</t>
  </si>
  <si>
    <t>0823325280</t>
  </si>
  <si>
    <t>qolofuzile@gmail.com</t>
  </si>
  <si>
    <t>steenkamp.avice@gmail.com</t>
  </si>
  <si>
    <t>indweprincipal@isat.co.za</t>
  </si>
  <si>
    <t>Indwe High School</t>
  </si>
  <si>
    <t>0845481377</t>
  </si>
  <si>
    <t>normankupa@yahoo.com</t>
  </si>
  <si>
    <t>0732092041</t>
  </si>
  <si>
    <t>Karel Theron Primary School</t>
  </si>
  <si>
    <t>JG Allers</t>
  </si>
  <si>
    <t>0741946768</t>
  </si>
  <si>
    <t>0832101376</t>
  </si>
  <si>
    <t>ferreirah910@gmail.com</t>
  </si>
  <si>
    <t>Middelland Secondary School</t>
  </si>
  <si>
    <t>0825482250</t>
  </si>
  <si>
    <t>vusipraise@yahoo.com</t>
  </si>
  <si>
    <t>0716897892</t>
  </si>
  <si>
    <t>nolitaprimary@gmail.com</t>
  </si>
  <si>
    <t>0739631296</t>
  </si>
  <si>
    <t>mblubisi725@gmail.com</t>
  </si>
  <si>
    <t>0838734489</t>
  </si>
  <si>
    <t>Queenstown Girls' High School</t>
  </si>
  <si>
    <t>0613804987</t>
  </si>
  <si>
    <t>0657255885</t>
  </si>
  <si>
    <t>Shiloh J&amp;SP</t>
  </si>
  <si>
    <t>0827797362</t>
  </si>
  <si>
    <t>barklyhigh@gmail.com</t>
  </si>
  <si>
    <t>BARKLY EAST HIGH SCHOOL</t>
  </si>
  <si>
    <t>0824448723</t>
  </si>
  <si>
    <t>Principal.200500235@ecschools.org.za</t>
  </si>
  <si>
    <t>0825098782</t>
  </si>
  <si>
    <t>Lady Grey Arts Academy</t>
  </si>
  <si>
    <t>Hendrik Bekker</t>
  </si>
  <si>
    <t>Principal.200400435@ecschools.org.za</t>
  </si>
  <si>
    <t>sno.mdingi@gmail.com</t>
  </si>
  <si>
    <t>0824376566</t>
  </si>
  <si>
    <t>Principal.200100209@ecschools.org.za</t>
  </si>
  <si>
    <t>0833333289</t>
  </si>
  <si>
    <t>principal.200100219@ecschools.org.za</t>
  </si>
  <si>
    <t>Mr M Smit</t>
  </si>
  <si>
    <t>basson.charl@yahoo.com</t>
  </si>
  <si>
    <t>Frans Conradie Primary</t>
  </si>
  <si>
    <t>DC Basson</t>
  </si>
  <si>
    <t>0826131937</t>
  </si>
  <si>
    <t>Greenwood Primary School</t>
  </si>
  <si>
    <t>0827738069</t>
  </si>
  <si>
    <t>Grey Boys' High School</t>
  </si>
  <si>
    <t>0832921448</t>
  </si>
  <si>
    <t>headmasterjpp@telkomsa.net</t>
  </si>
  <si>
    <t>Principal200100430@ecschools.org.za</t>
  </si>
  <si>
    <t>0607624861</t>
  </si>
  <si>
    <t>0845490709</t>
  </si>
  <si>
    <t>missionvaleprimaryschool@gmail.com</t>
  </si>
  <si>
    <t>0835544205</t>
  </si>
  <si>
    <t>0836512142</t>
  </si>
  <si>
    <t>lspietretief@absamail.co.za</t>
  </si>
  <si>
    <t>Piet Retief Primary</t>
  </si>
  <si>
    <t>0842473499</t>
  </si>
  <si>
    <t>redhouseprimary2016@gmail.com</t>
  </si>
  <si>
    <t>Mrs R Bellairs</t>
  </si>
  <si>
    <t>0832756227</t>
  </si>
  <si>
    <t>principal@riebeekcollege.co.za</t>
  </si>
  <si>
    <t>0836528960</t>
  </si>
  <si>
    <t>mail@strelitziahs.co.za</t>
  </si>
  <si>
    <t>Strelitzia High School</t>
  </si>
  <si>
    <t>Mr Omar Nielsen</t>
  </si>
  <si>
    <t>0827710101</t>
  </si>
  <si>
    <t xml:space="preserve">Mauritz de Vries </t>
  </si>
  <si>
    <t>0812705355</t>
  </si>
  <si>
    <t>shayward@westeringhigh.co.za</t>
  </si>
  <si>
    <t>Stuart Hayward</t>
  </si>
  <si>
    <t>0832840772</t>
  </si>
  <si>
    <t>noqhekwana.200500941@gmail.com</t>
  </si>
  <si>
    <t>Alexandria High</t>
  </si>
  <si>
    <t>TGA SCOTT</t>
  </si>
  <si>
    <t>0793991997</t>
  </si>
  <si>
    <t>principal.200100080@ecschools.org.za</t>
  </si>
  <si>
    <t>0724573351</t>
  </si>
  <si>
    <t>ddsiwisa@gmail.com</t>
  </si>
  <si>
    <t>0839401424</t>
  </si>
  <si>
    <t>elmorpss@gmail.com</t>
  </si>
  <si>
    <t>0828236782</t>
  </si>
  <si>
    <t>0718680822</t>
  </si>
  <si>
    <t>k.watson@graemecollege.co.za</t>
  </si>
  <si>
    <t>0825741764</t>
  </si>
  <si>
    <t>johandippies@gmail.com</t>
  </si>
  <si>
    <t>Jeffreys Bay Primary</t>
  </si>
  <si>
    <t>Mr J J Dippenaar</t>
  </si>
  <si>
    <t>0824579829</t>
  </si>
  <si>
    <t>klipplaatsec@gmail.com</t>
  </si>
  <si>
    <t>0832887581</t>
  </si>
  <si>
    <t>hankeylaer@lantic.net</t>
  </si>
  <si>
    <t>Laerskool Hankey</t>
  </si>
  <si>
    <t>A.Slabbert</t>
  </si>
  <si>
    <t>0832709918</t>
  </si>
  <si>
    <t>nicomalan@gmail.com</t>
  </si>
  <si>
    <t>NICO MALAN</t>
  </si>
  <si>
    <t>F J LöTZ</t>
  </si>
  <si>
    <t>083 227 0720</t>
  </si>
  <si>
    <t>spandau.secondary@gmail.com</t>
  </si>
  <si>
    <t>0836819852</t>
  </si>
  <si>
    <t>principal.200100888@ecschools.org.za</t>
  </si>
  <si>
    <t>ZUURANYS PRIMARY</t>
  </si>
  <si>
    <t>0828657616</t>
  </si>
  <si>
    <t>Lack of LTSM</t>
  </si>
  <si>
    <t>E.K Kuzwayo</t>
  </si>
  <si>
    <t>Circuit 5</t>
  </si>
  <si>
    <t>Absenteeism of learners</t>
  </si>
  <si>
    <t>enqabenisecondaryschool@gmail.com</t>
  </si>
  <si>
    <t>P.N.Mayeza</t>
  </si>
  <si>
    <t>0769418445</t>
  </si>
  <si>
    <t>Absenteeism of teacher(s)</t>
  </si>
  <si>
    <t>200500211@ecschools.org.za</t>
  </si>
  <si>
    <t>0792950476</t>
  </si>
  <si>
    <t>Meetings during tuition time</t>
  </si>
  <si>
    <t>Circuit 4</t>
  </si>
  <si>
    <t>Circuit 3</t>
  </si>
  <si>
    <t>Vacant post(s) not filled.</t>
  </si>
  <si>
    <t>Cola P.S</t>
  </si>
  <si>
    <t>thembamdondolo@yahoo.com</t>
  </si>
  <si>
    <t>SHINTA</t>
  </si>
  <si>
    <t>wmnganyana@gmail.com</t>
  </si>
  <si>
    <t>JoJo sss</t>
  </si>
  <si>
    <t>0630884862</t>
  </si>
  <si>
    <t>Simakamaka</t>
  </si>
  <si>
    <t>MC jojo</t>
  </si>
  <si>
    <t>Gordon Harrison</t>
  </si>
  <si>
    <t>Mount Currie</t>
  </si>
  <si>
    <t>Vacant post(s) not filled., Lack of LTSM</t>
  </si>
  <si>
    <t>Mnceba 2</t>
  </si>
  <si>
    <t>Lack of LTSM, Absenteeism of learners</t>
  </si>
  <si>
    <t>TONTI JSS</t>
  </si>
  <si>
    <t>0719341048</t>
  </si>
  <si>
    <t>FORT DONALD</t>
  </si>
  <si>
    <t>ntsizwazandiledandala@gmail.com</t>
  </si>
  <si>
    <t>Mapasa J.S.S</t>
  </si>
  <si>
    <t>0838675308</t>
  </si>
  <si>
    <t>adelprim@r63.co.za</t>
  </si>
  <si>
    <t>Adelaide Primary School</t>
  </si>
  <si>
    <t>0845111018</t>
  </si>
  <si>
    <t>newgardenschool@gmail.com</t>
  </si>
  <si>
    <t>New Garden School</t>
  </si>
  <si>
    <t>Mrs. R. Strydom</t>
  </si>
  <si>
    <t>principal@academyhigh.co.za</t>
  </si>
  <si>
    <t>Dunga Ayanda Miranda</t>
  </si>
  <si>
    <t>0814562396</t>
  </si>
  <si>
    <t>hmeyer@cambridgeprimary.co.za</t>
  </si>
  <si>
    <t>0834716150</t>
  </si>
  <si>
    <t>circuit 12</t>
  </si>
  <si>
    <t>George Randell Primary</t>
  </si>
  <si>
    <t>secretarygonubiehigh@gmail.com</t>
  </si>
  <si>
    <t>0828219476</t>
  </si>
  <si>
    <t>Coastal</t>
  </si>
  <si>
    <t>One</t>
  </si>
  <si>
    <t>Circuit 15</t>
  </si>
  <si>
    <t>ricky@nahoonskool.co.za</t>
  </si>
  <si>
    <t>Laerskool Nahoon</t>
  </si>
  <si>
    <t>Richard Birch</t>
  </si>
  <si>
    <t>072 674 8536</t>
  </si>
  <si>
    <t>Circuit</t>
  </si>
  <si>
    <t>paulinedrake37@gmail.com</t>
  </si>
  <si>
    <t>0716728544</t>
  </si>
  <si>
    <t>Stirling High</t>
  </si>
  <si>
    <t>Mr. D.H. Prior</t>
  </si>
  <si>
    <t>Absenteeism of teacher(s), Absenteeism of learners</t>
  </si>
  <si>
    <t>umtizahigh@gmail.com</t>
  </si>
  <si>
    <t>Umtiza High School</t>
  </si>
  <si>
    <t>083 549 2834</t>
  </si>
  <si>
    <t>principal@voorposprim.co.za</t>
  </si>
  <si>
    <t>Voorpos Primary School</t>
  </si>
  <si>
    <t>A. Matthee</t>
  </si>
  <si>
    <t>0837929445</t>
  </si>
  <si>
    <t>Enduku Full Service School</t>
  </si>
  <si>
    <t>Mr K. Majija</t>
  </si>
  <si>
    <t>0732821574</t>
  </si>
  <si>
    <t>endukupjs2013@gmail.com</t>
  </si>
  <si>
    <t>Cradock</t>
  </si>
  <si>
    <t>Lukhanji</t>
  </si>
  <si>
    <t>Vacant post(s) not filled., Lack of LTSM, Absenteeism of learners</t>
  </si>
  <si>
    <t xml:space="preserve">E. Heese </t>
  </si>
  <si>
    <t>CHW-MID</t>
  </si>
  <si>
    <t>edelweissprimary@gmail.com</t>
  </si>
  <si>
    <t>Lack of LTSM, Absenteeism of teacher(s)</t>
  </si>
  <si>
    <t>Training during tuition time</t>
  </si>
  <si>
    <t>ISIBANE</t>
  </si>
  <si>
    <t>Enqobokeni L.H.P School</t>
  </si>
  <si>
    <t>Middelburg</t>
  </si>
  <si>
    <t>MID</t>
  </si>
  <si>
    <t>CRADOCK</t>
  </si>
  <si>
    <t>LUKHANJI</t>
  </si>
  <si>
    <t>LONWABO PRIMARY SCHOOL</t>
  </si>
  <si>
    <t>EZIBELENI</t>
  </si>
  <si>
    <t>louisrex07@gmail.com</t>
  </si>
  <si>
    <t>0834329342</t>
  </si>
  <si>
    <t>Too many cultural activities, Absenteeism of learners</t>
  </si>
  <si>
    <t>Isibane</t>
  </si>
  <si>
    <t>manzezulusss@gmail.com</t>
  </si>
  <si>
    <t>MANZEZULU S.S.S</t>
  </si>
  <si>
    <t>HOBONGWANA P.P</t>
  </si>
  <si>
    <t>masikanyise.hs@gmail.com</t>
  </si>
  <si>
    <t>Masikanyise High School</t>
  </si>
  <si>
    <t>Nciba</t>
  </si>
  <si>
    <t>NOLITHA PUBLIC PRIMARY SCHOOL</t>
  </si>
  <si>
    <t>Vacant post(s) not filled., Absenteeism of teacher(s), Absenteeism of learners</t>
  </si>
  <si>
    <t>moyenix@gmail.com</t>
  </si>
  <si>
    <t>CGA Lekas</t>
  </si>
  <si>
    <t>morgenzon@adsactive.com</t>
  </si>
  <si>
    <t>0824149410</t>
  </si>
  <si>
    <t>Sada</t>
  </si>
  <si>
    <t>stbonifacepp@gmail.com</t>
  </si>
  <si>
    <t>St Boniface Primary</t>
  </si>
  <si>
    <t>Zolani Nofemele</t>
  </si>
  <si>
    <t>0733933072</t>
  </si>
  <si>
    <t>The Willows Primary School</t>
  </si>
  <si>
    <t>0725383527</t>
  </si>
  <si>
    <t>Sterkspruit</t>
  </si>
  <si>
    <t>Maclear Methodist Primary School</t>
  </si>
  <si>
    <t>Maclear</t>
  </si>
  <si>
    <t>transwilgerprimary@gmail.com</t>
  </si>
  <si>
    <t>Transwilger Primary School</t>
  </si>
  <si>
    <t>Johanna Mohlabanyane</t>
  </si>
  <si>
    <t>0762071151</t>
  </si>
  <si>
    <t>ugiehigh@gmail.com</t>
  </si>
  <si>
    <t>Ugie High School</t>
  </si>
  <si>
    <t>0781267559</t>
  </si>
  <si>
    <t>Ugie</t>
  </si>
  <si>
    <t>TINARA 1</t>
  </si>
  <si>
    <t>Tinara</t>
  </si>
  <si>
    <t>collegia@cghs.co.za</t>
  </si>
  <si>
    <t>Collegiate Girls' High School</t>
  </si>
  <si>
    <t>0413737705</t>
  </si>
  <si>
    <t>Algoa 3</t>
  </si>
  <si>
    <t>Tinara 5</t>
  </si>
  <si>
    <t>ebenezera001@gmail.com</t>
  </si>
  <si>
    <t>Ebenezer Academy</t>
  </si>
  <si>
    <t>Chenell Adams</t>
  </si>
  <si>
    <t>0847976214</t>
  </si>
  <si>
    <t>Tinara 3</t>
  </si>
  <si>
    <t>Algoa 2</t>
  </si>
  <si>
    <t>tinara 5</t>
  </si>
  <si>
    <t>susanc@greenwoodschool.co.za</t>
  </si>
  <si>
    <t>CMC4</t>
  </si>
  <si>
    <t>Nelson Mandela Bay</t>
  </si>
  <si>
    <t>Kouga Coastal</t>
  </si>
  <si>
    <t>mrloock@gmail.com</t>
  </si>
  <si>
    <t>Tinara 2</t>
  </si>
  <si>
    <t>Patric Korkee</t>
  </si>
  <si>
    <t>0833956112</t>
  </si>
  <si>
    <t>Tinara 1</t>
  </si>
  <si>
    <t>Algoa 5</t>
  </si>
  <si>
    <t>Central 2</t>
  </si>
  <si>
    <t>Mr A. Chandler</t>
  </si>
  <si>
    <t>secretary@muircollege.co.za</t>
  </si>
  <si>
    <t>Muir College</t>
  </si>
  <si>
    <t>0834516392</t>
  </si>
  <si>
    <t>fatima@nasruddin.co.za</t>
  </si>
  <si>
    <t>Nasruddin Islamic School</t>
  </si>
  <si>
    <t>0724577660</t>
  </si>
  <si>
    <t>deputy4protea@telkomsa.net</t>
  </si>
  <si>
    <t>Protea Primary</t>
  </si>
  <si>
    <t>Riebeek College</t>
  </si>
  <si>
    <t>Mrs Kieran Stear</t>
  </si>
  <si>
    <t>principal@summerwoodpe.co.za</t>
  </si>
  <si>
    <t>Mr W Foaden</t>
  </si>
  <si>
    <t>0724549096</t>
  </si>
  <si>
    <t xml:space="preserve">Sunridge Primary </t>
  </si>
  <si>
    <t>chris@urbanacademy.co.za</t>
  </si>
  <si>
    <t>URBAN ACADEMY</t>
  </si>
  <si>
    <t>Chris Cronje</t>
  </si>
  <si>
    <t>0813960020</t>
  </si>
  <si>
    <t>0836555516</t>
  </si>
  <si>
    <t>Westering Primary School</t>
  </si>
  <si>
    <t>principal.200400090@ecschools.org.za</t>
  </si>
  <si>
    <t>0834785696</t>
  </si>
  <si>
    <t>08</t>
  </si>
  <si>
    <t>0812411960</t>
  </si>
  <si>
    <t>lungilleg55@gmail.com</t>
  </si>
  <si>
    <t>Qaukeni</t>
  </si>
  <si>
    <t>S YEKWA</t>
  </si>
  <si>
    <t>0835674357</t>
  </si>
  <si>
    <t>portstjohnsjss98@gmail.com</t>
  </si>
  <si>
    <t>Port St Johns JSS</t>
  </si>
  <si>
    <t>R. Erasmus</t>
  </si>
  <si>
    <t>0609625503</t>
  </si>
  <si>
    <t>Meetings during tuition time, Training during tuition time</t>
  </si>
  <si>
    <t>zinentanjana@gmail.com</t>
  </si>
  <si>
    <t>faithinfantschool@gmail.com</t>
  </si>
  <si>
    <t>Kalyesubula Vincent</t>
  </si>
  <si>
    <t>0780292554</t>
  </si>
  <si>
    <t>ndasana200400717@gmail.com</t>
  </si>
  <si>
    <t>0788103425</t>
  </si>
  <si>
    <t>principal@uhs.ecape.school.za</t>
  </si>
  <si>
    <t>Umtata High School</t>
  </si>
  <si>
    <t>wonderlandjss92@gmail.com</t>
  </si>
  <si>
    <t>Annie</t>
  </si>
  <si>
    <t>0614019460</t>
  </si>
  <si>
    <t>alexandriahigh@telkomsa.net</t>
  </si>
  <si>
    <t>Acting principal - Marina du Plessis</t>
  </si>
  <si>
    <t>Baviaans</t>
  </si>
  <si>
    <t>CC. van Staden</t>
  </si>
  <si>
    <t>Gill Primary</t>
  </si>
  <si>
    <t>LJ Nel</t>
  </si>
  <si>
    <t>Blue Crane</t>
  </si>
  <si>
    <t>principal@goodshepschool.co.za</t>
  </si>
  <si>
    <t>Good Shepherd EC Primary School</t>
  </si>
  <si>
    <t>M. Cronje</t>
  </si>
  <si>
    <t>0845801326</t>
  </si>
  <si>
    <t>Makana 2</t>
  </si>
  <si>
    <t>Klipplaat Senior Secondary</t>
  </si>
  <si>
    <t>B W Draai</t>
  </si>
  <si>
    <t>Vacant post(s) not filled., Absenteeism of learners</t>
  </si>
  <si>
    <t>Sundays River Valley</t>
  </si>
  <si>
    <t>Kouga Inland</t>
  </si>
  <si>
    <t>Vacant post(s) not filled., Lack of LTSM, Absenteeism of teacher(s)</t>
  </si>
  <si>
    <t>CLUSTER 2</t>
  </si>
  <si>
    <t>a.dugmore@oatlandsprepschool.co.za</t>
  </si>
  <si>
    <t>Oatlands Preparatory School</t>
  </si>
  <si>
    <t>0825627023</t>
  </si>
  <si>
    <t>Ndlambe</t>
  </si>
  <si>
    <t>Spandau Secondary School</t>
  </si>
  <si>
    <t>gordonmaq@yahoo.com</t>
  </si>
  <si>
    <t>circuit 1</t>
  </si>
  <si>
    <t>KOUKAMMA</t>
  </si>
  <si>
    <t>Grade 10, Curriculum Coverage [Accounting]</t>
  </si>
  <si>
    <t>Grade 10, Curriculum Coverage [Afrikaans Eerste Addisionele Taal]</t>
  </si>
  <si>
    <t>Grade 10, Curriculum Coverage [Afrikaans Huistaal]</t>
  </si>
  <si>
    <t>Grade 10, Curriculum Coverage [Afrikaans Tweede Addisionele Taal]</t>
  </si>
  <si>
    <t>Grade 10, Curriculum Coverage [Agricultural Management Practices]</t>
  </si>
  <si>
    <t>Grade 10, Curriculum Coverage [Agricultural Sciences]</t>
  </si>
  <si>
    <t>Grade 10, Curriculum Coverage [Agricultural Technology]</t>
  </si>
  <si>
    <t>Grade 10, Curriculum Coverage [Business Studies]</t>
  </si>
  <si>
    <t>Grade 10, Curriculum Coverage [Civil Technology]</t>
  </si>
  <si>
    <t>Grade 10, Curriculum Coverage [Computer Applications Technology (CAT)]</t>
  </si>
  <si>
    <t>Grade 10, Curriculum Coverage [Consumer Studies]</t>
  </si>
  <si>
    <t>Grade 10, Curriculum Coverage [Dance Studies]</t>
  </si>
  <si>
    <t>Grade 10, Curriculum Coverage [Design]</t>
  </si>
  <si>
    <t>Grade 10, Curriculum Coverage [Dramatic Arts]</t>
  </si>
  <si>
    <t>Grade 10, Curriculum Coverage [Economics]</t>
  </si>
  <si>
    <t>Grade 10, Curriculum Coverage [Electrical Technology]</t>
  </si>
  <si>
    <t>Grade 10, Curriculum Coverage [Engineering Graphics and Design]</t>
  </si>
  <si>
    <t>Grade 10, Curriculum Coverage [English First Additional Language]</t>
  </si>
  <si>
    <t>Grade 10, Curriculum Coverage [English Home Language]</t>
  </si>
  <si>
    <t>Grade 10, Curriculum Coverage [Geography]</t>
  </si>
  <si>
    <t>Grade 10, Curriculum Coverage [History]</t>
  </si>
  <si>
    <t>Grade 10, Curriculum Coverage [Hospitality Studies]</t>
  </si>
  <si>
    <t>Grade 10, Curriculum Coverage [Information Technology (IT)]</t>
  </si>
  <si>
    <t>Grade 10, Curriculum Coverage [isiXhosa First Additional Language]</t>
  </si>
  <si>
    <t>Grade 10, Curriculum Coverage [isiXhosa Home Language]</t>
  </si>
  <si>
    <t>Grade 10, Curriculum Coverage [Life Orientation]</t>
  </si>
  <si>
    <t>Grade 10, Curriculum Coverage [Life Sciences]</t>
  </si>
  <si>
    <t>Grade 10, Curriculum Coverage [Marine Studies]</t>
  </si>
  <si>
    <t>Grade 10, Curriculum Coverage [Mathematical Literacy]</t>
  </si>
  <si>
    <t>Grade 10, Curriculum Coverage [Mathematics]</t>
  </si>
  <si>
    <t>Grade 10, Curriculum Coverage [Mechanical Technology]</t>
  </si>
  <si>
    <t>Grade 10, Curriculum Coverage [Music]</t>
  </si>
  <si>
    <t>Grade 10, Curriculum Coverage [Physical Sciences]</t>
  </si>
  <si>
    <t>Grade 10, Curriculum Coverage [Religion Studies]</t>
  </si>
  <si>
    <t>Grade 10, Curriculum Coverage [seSotho First Additional Language]</t>
  </si>
  <si>
    <t>Grade 10, Curriculum Coverage [seSotho Home Language]</t>
  </si>
  <si>
    <t>Grade 10, Curriculum Coverage [Technical Mathematics]</t>
  </si>
  <si>
    <t>Grade 10, Curriculum Coverage [Technical Sciences]</t>
  </si>
  <si>
    <t>Grade 10, Curriculum Coverage [Tourism]</t>
  </si>
  <si>
    <t>Grade 10, Curriculum Coverage [Visual Arts]</t>
  </si>
  <si>
    <t>Grade 11, Curriculum Coverage [Accounting]</t>
  </si>
  <si>
    <t>Grade 11, Curriculum Coverage [Afrikaans Eerste Addisionele Taal]</t>
  </si>
  <si>
    <t>Grade 11, Curriculum Coverage [Afrikaans Huistaal]</t>
  </si>
  <si>
    <t>Grade 11, Curriculum Coverage [Afrikaans Tweede Addisionele Taal]</t>
  </si>
  <si>
    <t>Grade 11, Curriculum Coverage [Agricultural Management Practices]</t>
  </si>
  <si>
    <t>Grade 11, Curriculum Coverage [Agricultural Sciences]</t>
  </si>
  <si>
    <t>Grade 11, Curriculum Coverage [Agricultural Technology]</t>
  </si>
  <si>
    <t>Grade 11, Curriculum Coverage [Business Studies]</t>
  </si>
  <si>
    <t>Grade 11, Curriculum Coverage [Civil Technology]</t>
  </si>
  <si>
    <t>Grade 11, Curriculum Coverage [Computer Applications Technology (CAT)]</t>
  </si>
  <si>
    <t>Grade 11, Curriculum Coverage [Consumer Studies]</t>
  </si>
  <si>
    <t>Grade 11, Curriculum Coverage [Dance Studies]</t>
  </si>
  <si>
    <t>Grade 11, Curriculum Coverage [Design]</t>
  </si>
  <si>
    <t>Grade 11, Curriculum Coverage [Dramatic Arts]</t>
  </si>
  <si>
    <t>Grade 11, Curriculum Coverage [Economics]</t>
  </si>
  <si>
    <t>Grade 11, Curriculum Coverage [Electrical Technology]</t>
  </si>
  <si>
    <t>Grade 11, Curriculum Coverage [Engineering Graphics and Design]</t>
  </si>
  <si>
    <t>Grade 11, Curriculum Coverage [English First Additional Language]</t>
  </si>
  <si>
    <t>Grade 11, Curriculum Coverage [English Home Language]</t>
  </si>
  <si>
    <t>Grade 11, Curriculum Coverage [Geography]</t>
  </si>
  <si>
    <t>Grade 11, Curriculum Coverage [History]</t>
  </si>
  <si>
    <t>Grade 11, Curriculum Coverage [Hospitality Studies]</t>
  </si>
  <si>
    <t>Grade 11, Curriculum Coverage [Information Technology (IT)]</t>
  </si>
  <si>
    <t>Grade 11, Curriculum Coverage [isiXhosa First Additional Language]</t>
  </si>
  <si>
    <t>Grade 11, Curriculum Coverage [isiXhosa Home Language]</t>
  </si>
  <si>
    <t>Grade 11, Curriculum Coverage [Life Orientation]</t>
  </si>
  <si>
    <t>Grade 11, Curriculum Coverage [Life Sciences]</t>
  </si>
  <si>
    <t>Grade 11, Curriculum Coverage [Marine Studies]</t>
  </si>
  <si>
    <t>Grade 11, Curriculum Coverage [Mathematical Literacy]</t>
  </si>
  <si>
    <t>Grade 11, Curriculum Coverage [Mathematics]</t>
  </si>
  <si>
    <t>Grade 11, Curriculum Coverage [Mechanical Technology]</t>
  </si>
  <si>
    <t>Grade 11, Curriculum Coverage [Music]</t>
  </si>
  <si>
    <t>Grade 11, Curriculum Coverage [Physical Sciences]</t>
  </si>
  <si>
    <t>Grade 11, Curriculum Coverage [Religion Studies]</t>
  </si>
  <si>
    <t>Grade 11, Curriculum Coverage [seSotho First Additional Language]</t>
  </si>
  <si>
    <t>Grade 11, Curriculum Coverage [seSotho Home Language]</t>
  </si>
  <si>
    <t>Grade 11, Curriculum Coverage [Technical Mathematics]</t>
  </si>
  <si>
    <t>Grade 11, Curriculum Coverage [Technical Sciences]</t>
  </si>
  <si>
    <t>Grade 11, Curriculum Coverage [Tourism]</t>
  </si>
  <si>
    <t>Grade 11, Curriculum Coverage [Visual Arts]</t>
  </si>
  <si>
    <t>Grade 12, Curriculum Coverage [Accounting]</t>
  </si>
  <si>
    <t>Grade 12, Curriculum Coverage [Afrikaans Eerste Addisionele Taal]</t>
  </si>
  <si>
    <t>Grade 12, Curriculum Coverage [Afrikaans Huistaal]</t>
  </si>
  <si>
    <t>Grade 12, Curriculum Coverage [Afrikaans Tweede Addisionele Taal]</t>
  </si>
  <si>
    <t>Grade 12, Curriculum Coverage [Agricultural Management Practices]</t>
  </si>
  <si>
    <t>Grade 12, Curriculum Coverage [Agricultural Sciences]</t>
  </si>
  <si>
    <t>Grade 12, Curriculum Coverage [Agricultural Technology]</t>
  </si>
  <si>
    <t>Grade 12, Curriculum Coverage [Business Studies]</t>
  </si>
  <si>
    <t>Grade 12, Curriculum Coverage [Civil Technology]</t>
  </si>
  <si>
    <t>Grade 12, Curriculum Coverage [Computer Applications Technology (CAT)]</t>
  </si>
  <si>
    <t>Grade 12, Curriculum Coverage [Consumer Studies]</t>
  </si>
  <si>
    <t>Grade 12, Curriculum Coverage [Dance Studies]</t>
  </si>
  <si>
    <t>Grade 12, Curriculum Coverage [Design]</t>
  </si>
  <si>
    <t>Grade 12, Curriculum Coverage [Dramatic Arts]</t>
  </si>
  <si>
    <t>Grade 12, Curriculum Coverage [Economics]</t>
  </si>
  <si>
    <t>Grade 12, Curriculum Coverage [Electrical Technology]</t>
  </si>
  <si>
    <t>Grade 12, Curriculum Coverage [Engineering Graphics and Design]</t>
  </si>
  <si>
    <t>Grade 12, Curriculum Coverage [English First Additional Language]</t>
  </si>
  <si>
    <t>Grade 12, Curriculum Coverage [English Home Language]</t>
  </si>
  <si>
    <t>Grade 12, Curriculum Coverage [Geography]</t>
  </si>
  <si>
    <t>Grade 12, Curriculum Coverage [History]</t>
  </si>
  <si>
    <t>Grade 12, Curriculum Coverage [Hospitality Studies]</t>
  </si>
  <si>
    <t>Grade 12, Curriculum Coverage [Information Technology (IT)]</t>
  </si>
  <si>
    <t>Grade 12, Curriculum Coverage [isiXhosa First Additional Language]</t>
  </si>
  <si>
    <t>Grade 12, Curriculum Coverage [isiXhosa Home Language]</t>
  </si>
  <si>
    <t>Grade 12, Curriculum Coverage [Life Orientation]</t>
  </si>
  <si>
    <t>Grade 12, Curriculum Coverage [Life Sciences]</t>
  </si>
  <si>
    <t>Grade 12, Curriculum Coverage [Marine Studies]</t>
  </si>
  <si>
    <t>Grade 12, Curriculum Coverage [Mathematical Literacy]</t>
  </si>
  <si>
    <t>Grade 12, Curriculum Coverage [Mathematics]</t>
  </si>
  <si>
    <t>Grade 12, Curriculum Coverage [Mechanical Technology]</t>
  </si>
  <si>
    <t>Grade 12, Curriculum Coverage [Music]</t>
  </si>
  <si>
    <t>Grade 12, Curriculum Coverage [Physical Sciences]</t>
  </si>
  <si>
    <t>Grade 12, Curriculum Coverage [Religion Studies]</t>
  </si>
  <si>
    <t>Grade 12, Curriculum Coverage [seSotho First Additional Language]</t>
  </si>
  <si>
    <t>Grade 12, Curriculum Coverage [seSotho Home Language]</t>
  </si>
  <si>
    <t>Grade 12, Curriculum Coverage [Technical Mathematics]</t>
  </si>
  <si>
    <t>Grade 12, Curriculum Coverage [Technical Sciences]</t>
  </si>
  <si>
    <t>Grade 12, Curriculum Coverage [Tourism]</t>
  </si>
  <si>
    <t>Grade 12, Curriculum Coverage [Visual Arts]</t>
  </si>
  <si>
    <t>Indicate the reasons for poor performance</t>
  </si>
  <si>
    <t>Nolangeni Circuit</t>
  </si>
  <si>
    <t>Cambridge High</t>
  </si>
  <si>
    <t>principal@grhs.co.za</t>
  </si>
  <si>
    <t>GEORGE RANDELL HIGH SCHOOL</t>
  </si>
  <si>
    <t>07839477972</t>
  </si>
  <si>
    <t>Karen van Niekerk</t>
  </si>
  <si>
    <t>MR. N.N. KUPA</t>
  </si>
  <si>
    <t>0607018794</t>
  </si>
  <si>
    <t>CIRCUIT 3</t>
  </si>
  <si>
    <t>Mr. J.C. Bruwer</t>
  </si>
  <si>
    <t>Newton Kennedy</t>
  </si>
  <si>
    <t>0833533961</t>
  </si>
  <si>
    <t>linksideheadmaster@gmail.com</t>
  </si>
  <si>
    <t>0729121807</t>
  </si>
  <si>
    <t>Mr R Stephenson</t>
  </si>
  <si>
    <t>admin@hillcollege.co.za</t>
  </si>
  <si>
    <t>The Hill College</t>
  </si>
  <si>
    <t>Mr RB Pettitt</t>
  </si>
  <si>
    <t>0836596467</t>
  </si>
  <si>
    <t>Westering High</t>
  </si>
  <si>
    <t>0716784524</t>
  </si>
  <si>
    <t>FJ LöTZ</t>
  </si>
  <si>
    <t>April</t>
  </si>
  <si>
    <t>May</t>
  </si>
  <si>
    <t>July</t>
  </si>
  <si>
    <t>August</t>
  </si>
  <si>
    <t>September</t>
  </si>
  <si>
    <t>October</t>
  </si>
  <si>
    <t>November</t>
  </si>
  <si>
    <t>GET</t>
  </si>
  <si>
    <t>FET</t>
  </si>
  <si>
    <t xml:space="preserve">Enqabeni SSS </t>
  </si>
  <si>
    <t>Report 4: 31 August 2019</t>
  </si>
  <si>
    <t>Circuit 7</t>
  </si>
  <si>
    <t>200501457@ecschools.org.za</t>
  </si>
  <si>
    <t>Nomagqwathekana Comp.Tech</t>
  </si>
  <si>
    <t>NR Lukhozi</t>
  </si>
  <si>
    <t>083 741 7608</t>
  </si>
  <si>
    <t>DANGWANA SSS</t>
  </si>
  <si>
    <t>THEMBA</t>
  </si>
  <si>
    <t>072 048 4260</t>
  </si>
  <si>
    <t xml:space="preserve">JoJo sss </t>
  </si>
  <si>
    <t>kehs@telkomsa.net</t>
  </si>
  <si>
    <t>0397373273</t>
  </si>
  <si>
    <t>LUDIDI SECONDARY</t>
  </si>
  <si>
    <t>T.E MOTSILILI</t>
  </si>
  <si>
    <t>LEARNERS LACKING THE ZEAL TO LEARN</t>
  </si>
  <si>
    <t>NUNGE RANGE B</t>
  </si>
  <si>
    <t>princessmyburg63@gmail.com</t>
  </si>
  <si>
    <t>Mariazell High School</t>
  </si>
  <si>
    <t>Mrs P. Myburg</t>
  </si>
  <si>
    <t>Moshesh</t>
  </si>
  <si>
    <t>Simon T.M.</t>
  </si>
  <si>
    <t>084 584 3355</t>
  </si>
  <si>
    <t>MIDI-Circuit 5</t>
  </si>
  <si>
    <t>Academy High</t>
  </si>
  <si>
    <t>We have no major problems as we are up to date.</t>
  </si>
  <si>
    <t xml:space="preserve">Breidbach Secondary School </t>
  </si>
  <si>
    <t xml:space="preserve">Mr. L. J. Mara </t>
  </si>
  <si>
    <t>0i32843368</t>
  </si>
  <si>
    <t>S Welman</t>
  </si>
  <si>
    <t>Clarendon High School for Girls</t>
  </si>
  <si>
    <t>Mrs Julie Patrick</t>
  </si>
  <si>
    <t>A new Accounting teacher took some time to get to know his classes, other teachers spending time consolidating work.</t>
  </si>
  <si>
    <t>Mr CJ Grobler</t>
  </si>
  <si>
    <t>Buffalo City Metropoliton</t>
  </si>
  <si>
    <t>G Botha</t>
  </si>
  <si>
    <t>Lilyfontein</t>
  </si>
  <si>
    <t>N Els</t>
  </si>
  <si>
    <t>general backlog in maths skills</t>
  </si>
  <si>
    <t>PORT REX T.H.S.</t>
  </si>
  <si>
    <t>MR E. THERON</t>
  </si>
  <si>
    <t>D. HANEKOM 12</t>
  </si>
  <si>
    <t>Selborne College Boys High</t>
  </si>
  <si>
    <t xml:space="preserve">Work ethic of CAT learners in gr 10 and 11 </t>
  </si>
  <si>
    <t>Buffalo City Metro</t>
  </si>
  <si>
    <t>Mkokeli M.M.</t>
  </si>
  <si>
    <t>Ms N Gongqa</t>
  </si>
  <si>
    <t>Lack of preparedness for tests from learners</t>
  </si>
  <si>
    <t>Elliot</t>
  </si>
  <si>
    <t>J.P Stotter</t>
  </si>
  <si>
    <t xml:space="preserve">The LOLT and  lack of commitment of learners </t>
  </si>
  <si>
    <t>JOE SLOVO FREEDOM HIGH</t>
  </si>
  <si>
    <t>samkelo.maka@gmail.com</t>
  </si>
  <si>
    <t>John Noah High School</t>
  </si>
  <si>
    <t>ST Maka</t>
  </si>
  <si>
    <t>0798208090</t>
  </si>
  <si>
    <t>Isibane Circuit</t>
  </si>
  <si>
    <t>mnkopoo5@gmail.com</t>
  </si>
  <si>
    <t>KWAKOMANI</t>
  </si>
  <si>
    <t>MR S MRUBATA</t>
  </si>
  <si>
    <t>ngqaselindile@gmail.com</t>
  </si>
  <si>
    <t>KWA-KOMANI</t>
  </si>
  <si>
    <t>MR.P S MRUBATA</t>
  </si>
  <si>
    <t>O607018794</t>
  </si>
  <si>
    <t>0820650040</t>
  </si>
  <si>
    <t>rudivanrooyen@outlook.com</t>
  </si>
  <si>
    <t>Michausdal Secondary School</t>
  </si>
  <si>
    <t>R. van Rooyen</t>
  </si>
  <si>
    <t>084 402 7802</t>
  </si>
  <si>
    <t>Henry Ferreira</t>
  </si>
  <si>
    <t>58 progress learners</t>
  </si>
  <si>
    <t>admin@qtghs.co.za</t>
  </si>
  <si>
    <t>Queenstown Girls' High</t>
  </si>
  <si>
    <t>T Anaxagoras</t>
  </si>
  <si>
    <t>colinlekas@gmail.com</t>
  </si>
  <si>
    <t>Tarka-Hofmeyr</t>
  </si>
  <si>
    <t>MR PS DUNA</t>
  </si>
  <si>
    <t>0631931438</t>
  </si>
  <si>
    <t>Absenteeism of teacher(s), Absenteeism of learners, Lack of support at home.  Some learners are not focused.  Learners who were progressed battle to cope in FET Phase.</t>
  </si>
  <si>
    <t>bhs@burgersdorp.co.za</t>
  </si>
  <si>
    <t>ladygreyartsacademy@gmail.com</t>
  </si>
  <si>
    <t>082 573 7082</t>
  </si>
  <si>
    <t>Nyathela</t>
  </si>
  <si>
    <t>MDINGI NC</t>
  </si>
  <si>
    <t>0827233413</t>
  </si>
  <si>
    <t>Mrs Melita Bagshaw</t>
  </si>
  <si>
    <t>admin@greyhighschool.com</t>
  </si>
  <si>
    <t>Mr CB Erasmus</t>
  </si>
  <si>
    <t>hsc@absamail.co.za</t>
  </si>
  <si>
    <t>Hoërskool Cillie</t>
  </si>
  <si>
    <t>LINKSIDE HIGH SCHOOL</t>
  </si>
  <si>
    <t>H.V. GRAHAM</t>
  </si>
  <si>
    <t>ALGOA - 5</t>
  </si>
  <si>
    <t>Tinara CMC</t>
  </si>
  <si>
    <t>romant@northernlightsschool.co.za</t>
  </si>
  <si>
    <t>northern lights school</t>
  </si>
  <si>
    <t>trevor roman</t>
  </si>
  <si>
    <t>cmc 3</t>
  </si>
  <si>
    <t>Marked Technical Mathematics by accident not a subject at our school</t>
  </si>
  <si>
    <t>Algoa CMC 1</t>
  </si>
  <si>
    <t>C Cronje</t>
  </si>
  <si>
    <t>S. G. Hayward</t>
  </si>
  <si>
    <t>S. Abraham</t>
  </si>
  <si>
    <t>English HL educator is on sick leave.</t>
  </si>
  <si>
    <t xml:space="preserve">Graeme College </t>
  </si>
  <si>
    <t>K Watson</t>
  </si>
  <si>
    <t>samuelhumata@gmail.com</t>
  </si>
  <si>
    <t>nomzamo secondary</t>
  </si>
  <si>
    <t>MS HUMATA</t>
  </si>
  <si>
    <t>0736527114</t>
  </si>
  <si>
    <t>E.Mackelina</t>
  </si>
  <si>
    <t>01 / Camdeboo</t>
  </si>
  <si>
    <t>Ebenezer J.s.s</t>
  </si>
  <si>
    <t>0727931811</t>
  </si>
  <si>
    <t>ESIGODLWENI J.S.S.</t>
  </si>
  <si>
    <t>NKAINKAI G.C.</t>
  </si>
  <si>
    <t>Training during tuition time, Absenteeism of learners</t>
  </si>
  <si>
    <t>Greenville Primary School</t>
  </si>
  <si>
    <t>J.Z Dlamini</t>
  </si>
  <si>
    <t>200500380@ecschools.org.za</t>
  </si>
  <si>
    <t>Kwandela S.P.S</t>
  </si>
  <si>
    <t>Mdingi B.P</t>
  </si>
  <si>
    <t>0734096850</t>
  </si>
  <si>
    <t>circuit3</t>
  </si>
  <si>
    <t>Little eden Primary School</t>
  </si>
  <si>
    <t>M.C.Jacon</t>
  </si>
  <si>
    <t>200500707@ecschools.org.za</t>
  </si>
  <si>
    <t>MMANGWENI J.S.S</t>
  </si>
  <si>
    <t>NOMBUYEKEZO</t>
  </si>
  <si>
    <t>076 320 9356</t>
  </si>
  <si>
    <t>MT ZION</t>
  </si>
  <si>
    <t>MPENKULU S.P.S</t>
  </si>
  <si>
    <t>MDLEDLE A.</t>
  </si>
  <si>
    <t>LungileNqwala@gmail.com</t>
  </si>
  <si>
    <t>sithukuthezi/07</t>
  </si>
  <si>
    <t>betshwanaschool@gmail.com</t>
  </si>
  <si>
    <t>Betshwana Primary School</t>
  </si>
  <si>
    <t>M.G. Mpiti</t>
  </si>
  <si>
    <t>082 339 1667</t>
  </si>
  <si>
    <t>Simakamaka Circuit</t>
  </si>
  <si>
    <t>Maxazi N.S.V</t>
  </si>
  <si>
    <t>Blorweni</t>
  </si>
  <si>
    <t>Principal.200500265@ecshools.org.za</t>
  </si>
  <si>
    <t>Govalele primary school</t>
  </si>
  <si>
    <t>Dumisani</t>
  </si>
  <si>
    <t>0824873674</t>
  </si>
  <si>
    <t>we were busy with preperations for NSNP best school awards</t>
  </si>
  <si>
    <t>Nolangeni</t>
  </si>
  <si>
    <t>LEWARNERS SLOW TO GRASP DUE TO LANGUAGE OF INSTRUCTION</t>
  </si>
  <si>
    <t>Manzana S.P.S</t>
  </si>
  <si>
    <t>Mkuseli.W.Mboyisa</t>
  </si>
  <si>
    <t>Non-submission of work</t>
  </si>
  <si>
    <t>principal.2005012212@ecschools.org.za</t>
  </si>
  <si>
    <t>GANYAZA Z</t>
  </si>
  <si>
    <t>siyabongamarawu@gmail.com</t>
  </si>
  <si>
    <t>Upper Dungu SPS</t>
  </si>
  <si>
    <t>S. Marawu</t>
  </si>
  <si>
    <t>0839656031</t>
  </si>
  <si>
    <t>shinta</t>
  </si>
  <si>
    <t>L.N. Dandala</t>
  </si>
  <si>
    <t xml:space="preserve">Vacant post(s) not filled., Grade 4 transition from Isixhosa home language teaching to English medium of instruction. </t>
  </si>
  <si>
    <t>Malinda du B. Every</t>
  </si>
  <si>
    <t>0615288073</t>
  </si>
  <si>
    <t>ACADEMY HIGH SCHOOL</t>
  </si>
  <si>
    <t>DUNGA AYANDA MIRANDA</t>
  </si>
  <si>
    <t>082 761 6772</t>
  </si>
  <si>
    <t xml:space="preserve">Cambridge Primary </t>
  </si>
  <si>
    <t>Mrs Michelle Rothmann</t>
  </si>
  <si>
    <t>Rubusana Bldg, Mdantsane</t>
  </si>
  <si>
    <t>Ldel@cambridgeprimary.co.za</t>
  </si>
  <si>
    <t>Cambridge Primary School</t>
  </si>
  <si>
    <t>Mrs. Michelle Rothmann</t>
  </si>
  <si>
    <t>0828791860</t>
  </si>
  <si>
    <t>Circuit 10</t>
  </si>
  <si>
    <t>Work covered needed to be consolidated.</t>
  </si>
  <si>
    <t>Crewe Primary School</t>
  </si>
  <si>
    <t>Mr P.M.Beeby</t>
  </si>
  <si>
    <t>Buffalo City Coastal 12</t>
  </si>
  <si>
    <t>Mr CC Prinsloo</t>
  </si>
  <si>
    <t>MR DENNIS VORSTER</t>
  </si>
  <si>
    <t>inkqubelajp2@gmail.com</t>
  </si>
  <si>
    <t>Inkqubela J.P</t>
  </si>
  <si>
    <t>Thobeka Ethel Ntsomi</t>
  </si>
  <si>
    <t>0827509480</t>
  </si>
  <si>
    <t>In term 1 Nect have 11 weeks and  but actuall number of week according to calender were 10 so that is the reason why grade 1 is 1 week behind n</t>
  </si>
  <si>
    <t>Mrs C. Jooste</t>
  </si>
  <si>
    <t>Teachers having to cover for a teacher who resigned</t>
  </si>
  <si>
    <t>Ms Dora Nell</t>
  </si>
  <si>
    <t>Mnr J W Brand</t>
  </si>
  <si>
    <t>EAST LONDON - CIRCUIT 15</t>
  </si>
  <si>
    <t>ldarries@webmail.co.za</t>
  </si>
  <si>
    <t>Morgenster Primary School</t>
  </si>
  <si>
    <t>Mr. L.D. Darries</t>
  </si>
  <si>
    <t>0834163351</t>
  </si>
  <si>
    <t>Vacant post(s) not filled., Absenteeism of teacher(s), Absenteeism of learners, 2 weeks strike action took place and left the town without water.</t>
  </si>
  <si>
    <t>Nontuthuzelo Public School</t>
  </si>
  <si>
    <t>MG NQOMA</t>
  </si>
  <si>
    <t>072 380 7329</t>
  </si>
  <si>
    <t>Absenteeism of learners, INCOMPLETE TASKS BY LEARNERS.</t>
  </si>
  <si>
    <t xml:space="preserve">Oceanview Primary School </t>
  </si>
  <si>
    <t>P. Drake</t>
  </si>
  <si>
    <t>Selborne Primary</t>
  </si>
  <si>
    <t>Mr R. Bisschoff</t>
  </si>
  <si>
    <t>071` 400 9775</t>
  </si>
  <si>
    <t>Mr. H.H. Prior</t>
  </si>
  <si>
    <t>Umtizahigh@gmail.com</t>
  </si>
  <si>
    <t xml:space="preserve">Too many sport activities, Meetings during tuition time, Afr FAL, English HL, SS &amp; Maths: Learners working at slow pace, language barrier, student teachers not always successful in consolidation of  learning material and had to reinforce concepts. Traffic Dept visited our school and learner training took longer than expected and resulted in loss of teaching time. </t>
  </si>
  <si>
    <t>lack of preparations from learners</t>
  </si>
  <si>
    <t xml:space="preserve">Elliot </t>
  </si>
  <si>
    <t>Vacant post(s) not filled., Lack of LTSM, Many learners are experiencing barriers in learning.</t>
  </si>
  <si>
    <t>All Saints circuit</t>
  </si>
  <si>
    <t>Louis rex primary</t>
  </si>
  <si>
    <t>Mr.B.Christoffels</t>
  </si>
  <si>
    <t>Riana Lessing</t>
  </si>
  <si>
    <t>All grades are on track according to the lesson plans</t>
  </si>
  <si>
    <t>Balmoral Girls' Primary</t>
  </si>
  <si>
    <t>Mrs B. Le Roux</t>
  </si>
  <si>
    <t>Edelweiss Primary</t>
  </si>
  <si>
    <t>B.P. Libazi</t>
  </si>
  <si>
    <t>0738284971</t>
  </si>
  <si>
    <t>Fuzile Wellington Qolo</t>
  </si>
  <si>
    <t>073 861 0687</t>
  </si>
  <si>
    <t xml:space="preserve">Inciba circuit </t>
  </si>
  <si>
    <t>Hofmeyr Junior Secondary</t>
  </si>
  <si>
    <t>AE Steenkamp</t>
  </si>
  <si>
    <t>0825343861</t>
  </si>
  <si>
    <t>Absenteeism of learners, Pace of learners and poor parent involvement with homework</t>
  </si>
  <si>
    <t>Tarka Hofmeyr</t>
  </si>
  <si>
    <t>J.P. Stotter</t>
  </si>
  <si>
    <t>Struggle with LOLT and passing requirements</t>
  </si>
  <si>
    <t>O732092041</t>
  </si>
  <si>
    <t>John Noah High</t>
  </si>
  <si>
    <t>allersjg@telkomsa.net</t>
  </si>
  <si>
    <t>MIDI- Circuit 5</t>
  </si>
  <si>
    <t>Middalland Secondary School</t>
  </si>
  <si>
    <t>N.Motman Primary</t>
  </si>
  <si>
    <t>Frans M.W.</t>
  </si>
  <si>
    <t>Ngangomhlaba SPS</t>
  </si>
  <si>
    <t>Vusumzi Chairman Fatuse</t>
  </si>
  <si>
    <t>0792890752</t>
  </si>
  <si>
    <t xml:space="preserve">Pace of learners </t>
  </si>
  <si>
    <t xml:space="preserve">Ndonga Circuit </t>
  </si>
  <si>
    <t>M.NKALITSHANA</t>
  </si>
  <si>
    <t>Nomonde</t>
  </si>
  <si>
    <t>M. B. Lubisi</t>
  </si>
  <si>
    <t>Vacant post(s) not filled., Absenteeism of learners, Workshops during tuition time</t>
  </si>
  <si>
    <t>Nxuba P.School</t>
  </si>
  <si>
    <t>Moyeni Xolile</t>
  </si>
  <si>
    <t>072 2323 106</t>
  </si>
  <si>
    <t>Chris Hani west</t>
  </si>
  <si>
    <t>Rosmead Primary School</t>
  </si>
  <si>
    <t>Milda vd Vyver</t>
  </si>
  <si>
    <t>Under-qualified staff member(s), Meetings during tuition time</t>
  </si>
  <si>
    <t>Inxuba Yethemba</t>
  </si>
  <si>
    <t>P. Barnhoorn</t>
  </si>
  <si>
    <t>082 7739779</t>
  </si>
  <si>
    <t>Cradcok</t>
  </si>
  <si>
    <t>Sk Tyawana</t>
  </si>
  <si>
    <t>Syllabus coverage is monitored and is at an acceptable standard</t>
  </si>
  <si>
    <t>admin@ssjs.co.za</t>
  </si>
  <si>
    <t>Stepping Stone Junior School</t>
  </si>
  <si>
    <t>E F Smuts</t>
  </si>
  <si>
    <t>0837017715</t>
  </si>
  <si>
    <t>THE WILLOWS P/S</t>
  </si>
  <si>
    <t>R. LESSING</t>
  </si>
  <si>
    <t>admin.amasago@telkomsa.net</t>
  </si>
  <si>
    <t>Aliwal North Aamasango Career School</t>
  </si>
  <si>
    <t>Mrs Nxawe</t>
  </si>
  <si>
    <t>Aliwal North Curcuit</t>
  </si>
  <si>
    <t>Absenteeism of teacher(s), Absenteeism of learners, Learners in Senior Phase not disciplined and lack responsibility to do their work.  Lack of respect towards educators.  Not focused on school work.</t>
  </si>
  <si>
    <t>082448723</t>
  </si>
  <si>
    <t>Fletcherville J.S.S.</t>
  </si>
  <si>
    <t>D. Mokotjo</t>
  </si>
  <si>
    <t>Ukhalamba</t>
  </si>
  <si>
    <t>Mandukwini J.V.</t>
  </si>
  <si>
    <t>0782730753</t>
  </si>
  <si>
    <t>Meetings during tuition time, NEC Trial Invigilation</t>
  </si>
  <si>
    <t>Principal.200600754@ecschools.gov.za</t>
  </si>
  <si>
    <t>Sitoromo JSS</t>
  </si>
  <si>
    <t>TD Letsoso</t>
  </si>
  <si>
    <t>0719199529</t>
  </si>
  <si>
    <t>No: 7</t>
  </si>
  <si>
    <t>THABA-LESOBA JSS</t>
  </si>
  <si>
    <t>MBULELO PETROS GQAJI</t>
  </si>
  <si>
    <t>Training during tuition time, Absenteeism of teacher(s), Absenteeism of learners</t>
  </si>
  <si>
    <t>CIRCUIRT 6</t>
  </si>
  <si>
    <t>Vacant post(s) not filled., Training during tuition time, lack of drive by learners learners, lack of support from parents</t>
  </si>
  <si>
    <t>lerasmus@cghs.co.za</t>
  </si>
  <si>
    <t>savanrooyen@collegiate.co.za</t>
  </si>
  <si>
    <t>Collegiate Junior for Girls</t>
  </si>
  <si>
    <t>Shelley van Rooyen</t>
  </si>
  <si>
    <t>0849296570</t>
  </si>
  <si>
    <t>A3</t>
  </si>
  <si>
    <t>ERICA GIRLS' PRIMARY SCHOOL</t>
  </si>
  <si>
    <t>BEVERLEY COETZEE</t>
  </si>
  <si>
    <t>ALGOA 2</t>
  </si>
  <si>
    <t>Fernwood Park</t>
  </si>
  <si>
    <t>0715442136</t>
  </si>
  <si>
    <t>Gary Dean Pike</t>
  </si>
  <si>
    <t>Hoêrskool Cillie</t>
  </si>
  <si>
    <t xml:space="preserve">Jubilee Park Primary School </t>
  </si>
  <si>
    <t>LAERSKOOL ALBERTYN PRIMARY SCHOOL</t>
  </si>
  <si>
    <t>NICO HEATH</t>
  </si>
  <si>
    <t>Laerskool Handhaaf</t>
  </si>
  <si>
    <t>MR. PJ Hugo</t>
  </si>
  <si>
    <t>laerskoolwinterberg@gmail.com</t>
  </si>
  <si>
    <t>Laerskool Winterberg</t>
  </si>
  <si>
    <t>Randall Mapoe</t>
  </si>
  <si>
    <t>0729000104</t>
  </si>
  <si>
    <t>Missionvale Primary School</t>
  </si>
  <si>
    <t>Mr GM Perils</t>
  </si>
  <si>
    <t>Tinara 4</t>
  </si>
  <si>
    <t>Mrs. Aysa Madatt</t>
  </si>
  <si>
    <t>School closed for 2 days due to our Eid holidays (Religious holiday)</t>
  </si>
  <si>
    <t>Central 4</t>
  </si>
  <si>
    <t>newly appointed educator for grade 8 &amp; 9 mathematics</t>
  </si>
  <si>
    <t>J C Groenewald</t>
  </si>
  <si>
    <t xml:space="preserve">Mrs. Irma Swart </t>
  </si>
  <si>
    <t>083 396 4471</t>
  </si>
  <si>
    <t xml:space="preserve">Learners with barriers to learning  </t>
  </si>
  <si>
    <t>Algoa 1</t>
  </si>
  <si>
    <t>Redhouse Primary</t>
  </si>
  <si>
    <t xml:space="preserve">Tinara </t>
  </si>
  <si>
    <t>Summerwood Primary</t>
  </si>
  <si>
    <t>No poor performance noted Grade 1-7</t>
  </si>
  <si>
    <t xml:space="preserve">Central 3 </t>
  </si>
  <si>
    <t>principal@westering.co.za</t>
  </si>
  <si>
    <t>Mr Keith McCrindle</t>
  </si>
  <si>
    <t>Too much attention is placed on assessment.</t>
  </si>
  <si>
    <t>COZA J.S.S.</t>
  </si>
  <si>
    <t>MISS NDIBONGO TOZAMA FELICIA</t>
  </si>
  <si>
    <t>Too many sport activities, Too many cultural activities, Meetings during tuition time, Training during tuition time, Absenteeism of teacher(s), Lack of knowledge in lesson Presentation and content gap. - Management not trained how to monitor teachers. COMMENTS : To cover the syllabus, Teachers to do week-end classes and Holiday classes.  -To do morning classes and afternoon classes</t>
  </si>
  <si>
    <t>principal.200500310@ecschools.org.za</t>
  </si>
  <si>
    <t>Hombe J.S.S.</t>
  </si>
  <si>
    <t>H.N. MKOMBE</t>
  </si>
  <si>
    <t>0739189228</t>
  </si>
  <si>
    <t>Malangeni Circuit</t>
  </si>
  <si>
    <t>Nomathemba jsa</t>
  </si>
  <si>
    <t>Lungile Gxagxiso</t>
  </si>
  <si>
    <t>0786664288 or 0729472687</t>
  </si>
  <si>
    <t>Vacant post(s) not filled., Meetings during tuition time, Absenteeism of teacher(s), Absenteeism of learners, Teahers teach subjects that did not major on at  Tertiary.</t>
  </si>
  <si>
    <t>NOQHEKWANA JSS</t>
  </si>
  <si>
    <t>Over crowded classes in Intermediate Phase: Average of 70 learners per class.</t>
  </si>
  <si>
    <t>Qaka Primary school</t>
  </si>
  <si>
    <t>P.N.Gebuza</t>
  </si>
  <si>
    <t>0721982830</t>
  </si>
  <si>
    <t>Faith Primary School</t>
  </si>
  <si>
    <t>Ndasana ps</t>
  </si>
  <si>
    <t>Ntombodidi Gomo</t>
  </si>
  <si>
    <t>Vacant post(s) not filled., Lack of LTSM, Meetings during tuition time, Training during tuition time, Absenteeism of teacher(s), Absenteeism of learners</t>
  </si>
  <si>
    <t>0825655738</t>
  </si>
  <si>
    <t>Wonderland P.S</t>
  </si>
  <si>
    <t>Alexandri High</t>
  </si>
  <si>
    <t>0793991996</t>
  </si>
  <si>
    <t>Boplaas NGK Primary</t>
  </si>
  <si>
    <t>DD Siwisa Primary</t>
  </si>
  <si>
    <t xml:space="preserve">Mr ZC Gosani </t>
  </si>
  <si>
    <t>ELMOR PRIMARY</t>
  </si>
  <si>
    <t>Graaf-Reinet</t>
  </si>
  <si>
    <t>carene.klopper@gillprim.co.za</t>
  </si>
  <si>
    <t>Mr LJ Nel</t>
  </si>
  <si>
    <t>rayjean.wright@gillprim.co.za</t>
  </si>
  <si>
    <t>Our Eng HL educator is sick at the moment therefore we are one week behind in all her classes</t>
  </si>
  <si>
    <t>Makhanda/Grahamstown 1</t>
  </si>
  <si>
    <t>Bennet Draai</t>
  </si>
  <si>
    <t>willowmorelaer@gmail.com</t>
  </si>
  <si>
    <t>LAERSKOOL WILLOWMORE</t>
  </si>
  <si>
    <t>MR. C.D.P. HENDRICKS</t>
  </si>
  <si>
    <t>0717993093</t>
  </si>
  <si>
    <t>SARAH BAARTMAN</t>
  </si>
  <si>
    <t>xmtayisi@yahoo.com</t>
  </si>
  <si>
    <t>LUKHANYISO PRIMARY SCHOOL</t>
  </si>
  <si>
    <t>Ms. X. MTAYISI</t>
  </si>
  <si>
    <t>0835348562</t>
  </si>
  <si>
    <t xml:space="preserve">Learners' pace is not as fast as one would like. </t>
  </si>
  <si>
    <t>principal.200100537@ecschools.org.za</t>
  </si>
  <si>
    <t>MTYOBO PUBLIC PRIMARY</t>
  </si>
  <si>
    <t>M G BOOI</t>
  </si>
  <si>
    <t>083 622 4014</t>
  </si>
  <si>
    <t>nomzamo secondary school</t>
  </si>
  <si>
    <t>M,S HUMATA</t>
  </si>
  <si>
    <t>Mrs AJ Dugmore</t>
  </si>
  <si>
    <t>streginalds@igen.co.za</t>
  </si>
  <si>
    <t>St. Reginalds RC Primary</t>
  </si>
  <si>
    <t>Joe Lewis</t>
  </si>
  <si>
    <t>0733837545</t>
  </si>
  <si>
    <t>Thembalesizwe Primary School</t>
  </si>
  <si>
    <t>Mr Maqabangqa</t>
  </si>
  <si>
    <t>0634464567</t>
  </si>
  <si>
    <t>Lack of LTSM, Meetings during tuition time</t>
  </si>
  <si>
    <t>JANINE DU PLESSIS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</si>
</sst>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7" x14ac:knownFonts="1">
    <font>
      <sz val="10"/>
      <color rgb="FF000000"/>
      <name val="Arial"/>
    </font>
    <font>
      <sz val="10"/>
      <color rgb="FF000000"/>
      <name val="Arial"/>
      <family val="2"/>
    </font>
    <font>
      <b/>
      <sz val="10"/>
      <color rgb="FF000000"/>
      <name val="Arial"/>
      <family val="2"/>
    </font>
    <font>
      <b/>
      <sz val="10"/>
      <color theme="0"/>
      <name val="Arial"/>
      <family val="2"/>
    </font>
    <font>
      <b/>
      <sz val="10"/>
      <color rgb="FF0070C0"/>
      <name val="Arial"/>
      <family val="2"/>
    </font>
    <font>
      <sz val="10"/>
      <name val="Arial"/>
      <family val="2"/>
    </font>
    <font>
      <sz val="10"/>
      <name val="Arial"/>
    </font>
  </fonts>
  <fills count="15">
    <fill>
      <patternFill patternType="none"/>
    </fill>
    <fill>
      <patternFill patternType="gray125"/>
    </fill>
    <fill>
      <patternFill patternType="solid">
        <fgColor theme="1"/>
        <bgColor indexed="64"/>
      </patternFill>
    </fill>
    <fill>
      <patternFill patternType="solid">
        <fgColor rgb="FF00B0F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5">
    <xf numFmtId="0" fontId="0" fillId="0" borderId="0" xfId="0" applyFont="1" applyAlignment="1"/>
    <xf numFmtId="0" fontId="0" fillId="0" borderId="1" xfId="0" applyFont="1" applyBorder="1" applyAlignment="1"/>
    <xf numFmtId="0" fontId="0" fillId="4" borderId="1" xfId="0" applyFont="1" applyFill="1" applyBorder="1" applyAlignment="1"/>
    <xf numFmtId="0" fontId="0" fillId="3" borderId="1" xfId="0" applyFont="1" applyFill="1" applyBorder="1" applyAlignment="1"/>
    <xf numFmtId="0" fontId="0" fillId="10" borderId="1" xfId="0" applyFont="1" applyFill="1" applyBorder="1" applyAlignment="1"/>
    <xf numFmtId="0" fontId="0" fillId="5" borderId="1" xfId="0" applyFont="1" applyFill="1" applyBorder="1" applyAlignment="1"/>
    <xf numFmtId="0" fontId="0" fillId="9" borderId="1" xfId="0" applyFont="1" applyFill="1" applyBorder="1" applyAlignment="1"/>
    <xf numFmtId="0" fontId="0" fillId="7" borderId="1" xfId="0" applyFont="1" applyFill="1" applyBorder="1" applyAlignment="1"/>
    <xf numFmtId="0" fontId="0" fillId="8" borderId="1" xfId="0" applyFont="1" applyFill="1" applyBorder="1" applyAlignment="1"/>
    <xf numFmtId="0" fontId="0" fillId="6" borderId="1" xfId="0" applyFont="1" applyFill="1" applyBorder="1" applyAlignment="1"/>
    <xf numFmtId="0" fontId="1" fillId="0" borderId="1" xfId="0" applyFont="1" applyBorder="1" applyAlignment="1"/>
    <xf numFmtId="0" fontId="2" fillId="2" borderId="1" xfId="0" applyFont="1" applyFill="1" applyBorder="1" applyAlignment="1"/>
    <xf numFmtId="0" fontId="3" fillId="2" borderId="1" xfId="0" applyFont="1" applyFill="1" applyBorder="1" applyAlignment="1"/>
    <xf numFmtId="0" fontId="4" fillId="0" borderId="1" xfId="0" applyFont="1" applyBorder="1" applyAlignment="1"/>
    <xf numFmtId="0" fontId="4" fillId="10" borderId="1" xfId="0" applyFont="1" applyFill="1" applyBorder="1" applyAlignment="1"/>
    <xf numFmtId="0" fontId="4" fillId="5" borderId="1" xfId="0" applyFont="1" applyFill="1" applyBorder="1" applyAlignment="1"/>
    <xf numFmtId="0" fontId="4" fillId="9" borderId="1" xfId="0" applyFont="1" applyFill="1" applyBorder="1" applyAlignment="1"/>
    <xf numFmtId="0" fontId="4" fillId="7" borderId="1" xfId="0" applyFont="1" applyFill="1" applyBorder="1" applyAlignment="1"/>
    <xf numFmtId="0" fontId="4" fillId="8" borderId="1" xfId="0" applyFont="1" applyFill="1" applyBorder="1" applyAlignment="1"/>
    <xf numFmtId="0" fontId="4" fillId="6" borderId="1" xfId="0" applyFont="1" applyFill="1" applyBorder="1" applyAlignment="1"/>
    <xf numFmtId="0" fontId="4" fillId="4" borderId="1" xfId="0" applyFont="1" applyFill="1" applyBorder="1" applyAlignment="1"/>
    <xf numFmtId="0" fontId="4" fillId="3" borderId="1" xfId="0" applyFont="1" applyFill="1" applyBorder="1" applyAlignment="1"/>
    <xf numFmtId="0" fontId="0" fillId="2" borderId="1" xfId="0" applyFont="1" applyFill="1" applyBorder="1" applyAlignment="1"/>
    <xf numFmtId="0" fontId="1" fillId="0" borderId="0" xfId="0" applyFont="1" applyAlignment="1">
      <alignment vertical="center" wrapText="1"/>
    </xf>
    <xf numFmtId="0" fontId="3" fillId="11" borderId="1" xfId="0" applyFont="1" applyFill="1" applyBorder="1" applyAlignment="1"/>
    <xf numFmtId="0" fontId="0" fillId="12" borderId="1" xfId="0" applyFont="1" applyFill="1" applyBorder="1" applyAlignment="1"/>
    <xf numFmtId="0" fontId="0" fillId="13" borderId="1" xfId="0" applyFont="1" applyFill="1" applyBorder="1" applyAlignment="1"/>
    <xf numFmtId="0" fontId="0" fillId="14" borderId="1" xfId="0" applyFont="1" applyFill="1" applyBorder="1" applyAlignment="1"/>
    <xf numFmtId="0" fontId="0" fillId="2" borderId="0" xfId="0" applyFont="1" applyFill="1" applyAlignment="1"/>
    <xf numFmtId="0" fontId="1" fillId="2" borderId="0" xfId="0" applyFont="1" applyFill="1" applyAlignment="1"/>
    <xf numFmtId="0" fontId="3" fillId="2" borderId="1" xfId="0" applyFont="1" applyFill="1" applyBorder="1" applyAlignment="1" applyProtection="1">
      <protection locked="0"/>
    </xf>
    <xf numFmtId="164" fontId="6" fillId="0" borderId="0" xfId="0" applyNumberFormat="1" applyFont="1" applyAlignment="1" applyProtection="1">
      <protection locked="0"/>
    </xf>
    <xf numFmtId="0" fontId="6" fillId="0" borderId="0" xfId="0" applyFont="1" applyAlignment="1" applyProtection="1">
      <protection locked="0"/>
    </xf>
    <xf numFmtId="0" fontId="6" fillId="0" borderId="0" xfId="0" quotePrefix="1" applyFont="1" applyAlignment="1" applyProtection="1">
      <protection locked="0"/>
    </xf>
    <xf numFmtId="0" fontId="0" fillId="0" borderId="0" xfId="0" applyFont="1" applyAlignment="1" applyProtection="1">
      <protection locked="0"/>
    </xf>
    <xf numFmtId="164" fontId="5" fillId="0" borderId="0" xfId="0" applyNumberFormat="1" applyFont="1" applyAlignment="1" applyProtection="1">
      <protection locked="0"/>
    </xf>
    <xf numFmtId="0" fontId="5" fillId="0" borderId="0" xfId="0" applyFont="1" applyAlignment="1" applyProtection="1">
      <protection locked="0"/>
    </xf>
    <xf numFmtId="0" fontId="1" fillId="0" borderId="1" xfId="0" applyFont="1" applyFill="1" applyBorder="1" applyAlignment="1" applyProtection="1">
      <alignment shrinkToFit="1"/>
      <protection locked="0"/>
    </xf>
    <xf numFmtId="0" fontId="0" fillId="0" borderId="1" xfId="0" applyFont="1" applyFill="1" applyBorder="1" applyAlignment="1" applyProtection="1">
      <alignment shrinkToFit="1"/>
      <protection locked="0"/>
    </xf>
    <xf numFmtId="0" fontId="0" fillId="0" borderId="1" xfId="0" applyFont="1" applyBorder="1" applyAlignment="1" applyProtection="1">
      <protection locked="0"/>
    </xf>
    <xf numFmtId="0" fontId="3" fillId="2" borderId="0" xfId="0" applyFont="1" applyFill="1" applyAlignment="1" applyProtection="1">
      <protection locked="0"/>
    </xf>
    <xf numFmtId="164" fontId="5" fillId="0" borderId="1" xfId="0" applyNumberFormat="1" applyFont="1" applyFill="1" applyBorder="1" applyAlignment="1" applyProtection="1">
      <protection locked="0"/>
    </xf>
    <xf numFmtId="0" fontId="5" fillId="0" borderId="1" xfId="0" applyFont="1" applyFill="1" applyBorder="1" applyAlignment="1" applyProtection="1">
      <protection locked="0"/>
    </xf>
    <xf numFmtId="0" fontId="5" fillId="0" borderId="1" xfId="0" quotePrefix="1" applyFont="1" applyFill="1" applyBorder="1" applyAlignment="1" applyProtection="1">
      <protection locked="0"/>
    </xf>
    <xf numFmtId="0" fontId="0" fillId="0" borderId="1" xfId="0" applyFont="1" applyFill="1" applyBorder="1" applyAlignment="1" applyProtection="1">
      <protection locked="0"/>
    </xf>
  </cellXfs>
  <cellStyles count="1">
    <cellStyle name="Normal" xfId="0" builtinId="0"/>
  </cellStyles>
  <dxfs count="32">
    <dxf>
      <font>
        <color rgb="FF9C0006"/>
      </font>
      <fill>
        <patternFill>
          <bgColor rgb="FFFFC7CE"/>
        </patternFill>
      </fill>
    </dxf>
    <dxf>
      <font>
        <color rgb="FF006100"/>
      </font>
      <fill>
        <patternFill>
          <bgColor rgb="FFC6EFCE"/>
        </patternFill>
      </fill>
    </dxf>
    <dxf>
      <font>
        <b/>
        <i val="0"/>
      </font>
      <fill>
        <patternFill>
          <bgColor theme="0" tint="-0.14996795556505021"/>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39994506668294322"/>
        </patternFill>
      </fill>
    </dxf>
    <dxf>
      <font>
        <b/>
        <i val="0"/>
        <color theme="1" tint="0.34998626667073579"/>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fill>
        <patternFill>
          <bgColor theme="0" tint="-0.14996795556505021"/>
        </patternFill>
      </fill>
    </dxf>
    <dxf>
      <font>
        <color rgb="FF9C0006"/>
      </font>
      <fill>
        <patternFill>
          <bgColor rgb="FFFFC7CE"/>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002060"/>
      </font>
      <fill>
        <patternFill>
          <bgColor theme="4"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59996337778862885"/>
        </patternFill>
      </fill>
    </dxf>
    <dxf>
      <font>
        <color theme="1" tint="0.24994659260841701"/>
      </font>
      <fill>
        <patternFill>
          <bgColor theme="6" tint="0.59996337778862885"/>
        </patternFill>
      </fill>
    </dxf>
    <dxf>
      <font>
        <b/>
        <i val="0"/>
        <color theme="1" tint="0.14996795556505021"/>
      </font>
      <fill>
        <patternFill>
          <bgColor theme="6" tint="0.59996337778862885"/>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GET: Responses per District</a:t>
            </a:r>
            <a:endParaRPr lang="en-US">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09-49C6-908E-AA3C847D15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09-49C6-908E-AA3C847D15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09-49C6-908E-AA3C847D15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09-49C6-908E-AA3C847D1542}"/>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09-49C6-908E-AA3C847D1542}"/>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7D09-49C6-908E-AA3C847D1542}"/>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7D09-49C6-908E-AA3C847D1542}"/>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7D09-49C6-908E-AA3C847D1542}"/>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7D09-49C6-908E-AA3C847D1542}"/>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7D09-49C6-908E-AA3C847D1542}"/>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7D09-49C6-908E-AA3C847D1542}"/>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7D09-49C6-908E-AA3C847D15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10</c:v>
                </c:pt>
                <c:pt idx="1">
                  <c:v>12</c:v>
                </c:pt>
                <c:pt idx="2">
                  <c:v>1</c:v>
                </c:pt>
                <c:pt idx="3">
                  <c:v>2</c:v>
                </c:pt>
                <c:pt idx="4">
                  <c:v>30</c:v>
                </c:pt>
                <c:pt idx="5">
                  <c:v>4</c:v>
                </c:pt>
                <c:pt idx="6">
                  <c:v>26</c:v>
                </c:pt>
                <c:pt idx="7">
                  <c:v>11</c:v>
                </c:pt>
                <c:pt idx="8">
                  <c:v>28</c:v>
                </c:pt>
                <c:pt idx="9">
                  <c:v>6</c:v>
                </c:pt>
                <c:pt idx="10">
                  <c:v>4</c:v>
                </c:pt>
                <c:pt idx="11">
                  <c:v>21</c:v>
                </c:pt>
              </c:numCache>
            </c:numRef>
          </c:val>
          <c:extLst>
            <c:ext xmlns:c16="http://schemas.microsoft.com/office/drawing/2014/chart" uri="{C3380CC4-5D6E-409C-BE32-E72D297353CC}">
              <c16:uniqueId val="{00000018-7D09-49C6-908E-AA3C847D1542}"/>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B7-4FEA-8311-009502D43D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B7-4FEA-8311-009502D43D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B7-4FEA-8311-009502D43D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B7-4FEA-8311-009502D43D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B7-4FEA-8311-009502D43D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97</c:v>
                </c:pt>
                <c:pt idx="1">
                  <c:v>18</c:v>
                </c:pt>
                <c:pt idx="2">
                  <c:v>1</c:v>
                </c:pt>
                <c:pt idx="3">
                  <c:v>0</c:v>
                </c:pt>
                <c:pt idx="4">
                  <c:v>0</c:v>
                </c:pt>
              </c:numCache>
            </c:numRef>
          </c:val>
          <c:extLst>
            <c:ext xmlns:c16="http://schemas.microsoft.com/office/drawing/2014/chart" uri="{C3380CC4-5D6E-409C-BE32-E72D297353CC}">
              <c16:uniqueId val="{0000000A-23B7-4FEA-8311-009502D43DA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8F-4D03-8357-1A45C0E642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8F-4D03-8357-1A45C0E642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8F-4D03-8357-1A45C0E642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8F-4D03-8357-1A45C0E642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8F-4D03-8357-1A45C0E642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698F-4D03-8357-1A45C0E642A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99-486C-9691-1756FB714C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99-486C-9691-1756FB714C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99-486C-9691-1756FB714C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99-486C-9691-1756FB714C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99-486C-9691-1756FB714C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34</c:v>
                </c:pt>
                <c:pt idx="1">
                  <c:v>1</c:v>
                </c:pt>
                <c:pt idx="2">
                  <c:v>0</c:v>
                </c:pt>
                <c:pt idx="3">
                  <c:v>0</c:v>
                </c:pt>
                <c:pt idx="4">
                  <c:v>0</c:v>
                </c:pt>
              </c:numCache>
            </c:numRef>
          </c:val>
          <c:extLst>
            <c:ext xmlns:c16="http://schemas.microsoft.com/office/drawing/2014/chart" uri="{C3380CC4-5D6E-409C-BE32-E72D297353CC}">
              <c16:uniqueId val="{0000000A-4799-486C-9691-1756FB714C0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AE-4C06-8C38-642D0039FD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AE-4C06-8C38-642D0039FD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AE-4C06-8C38-642D0039FD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AE-4C06-8C38-642D0039FD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AE-4C06-8C38-642D0039FD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FCAE-4C06-8C38-642D0039FD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BD-46D8-A240-FFF6018D95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BD-46D8-A240-FFF6018D95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BD-46D8-A240-FFF6018D95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BD-46D8-A240-FFF6018D95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BD-46D8-A240-FFF6018D95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EEBD-46D8-A240-FFF6018D95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54-4560-90FF-4D4AF810E9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54-4560-90FF-4D4AF810E9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54-4560-90FF-4D4AF810E9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54-4560-90FF-4D4AF810E9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54-4560-90FF-4D4AF810E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054-4560-90FF-4D4AF810E9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D19-4C7B-A43C-AAB5593BFC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D19-4C7B-A43C-AAB5593BFC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D19-4C7B-A43C-AAB5593BFC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D19-4C7B-A43C-AAB5593BFC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D19-4C7B-A43C-AAB5593BFC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6D19-4C7B-A43C-AAB5593BFCE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AE-46C9-91DF-74723F544D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AE-46C9-91DF-74723F544D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AE-46C9-91DF-74723F544D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AE-46C9-91DF-74723F544D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AE-46C9-91DF-74723F544D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3AE-46C9-91DF-74723F544D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758-42BF-A9EC-AB7E022682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758-42BF-A9EC-AB7E022682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758-42BF-A9EC-AB7E022682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758-42BF-A9EC-AB7E022682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758-42BF-A9EC-AB7E022682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49</c:v>
                </c:pt>
                <c:pt idx="1">
                  <c:v>0</c:v>
                </c:pt>
                <c:pt idx="2">
                  <c:v>0</c:v>
                </c:pt>
                <c:pt idx="3">
                  <c:v>0</c:v>
                </c:pt>
                <c:pt idx="4">
                  <c:v>0</c:v>
                </c:pt>
              </c:numCache>
            </c:numRef>
          </c:val>
          <c:extLst>
            <c:ext xmlns:c16="http://schemas.microsoft.com/office/drawing/2014/chart" uri="{C3380CC4-5D6E-409C-BE32-E72D297353CC}">
              <c16:uniqueId val="{0000000A-8758-42BF-A9EC-AB7E022682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94-46DA-ABFF-D70A00B7F1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94-46DA-ABFF-D70A00B7F1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94-46DA-ABFF-D70A00B7F1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94-46DA-ABFF-D70A00B7F1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94-46DA-ABFF-D70A00B7F1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BD94-46DA-ABFF-D70A00B7F1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8-4A11-9135-FD87722264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8-4A11-9135-FD87722264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8-4A11-9135-FD87722264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8-4A11-9135-FD87722264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8-4A11-9135-FD87722264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31</c:v>
                </c:pt>
                <c:pt idx="1">
                  <c:v>1</c:v>
                </c:pt>
                <c:pt idx="2">
                  <c:v>0</c:v>
                </c:pt>
                <c:pt idx="3">
                  <c:v>0</c:v>
                </c:pt>
                <c:pt idx="4">
                  <c:v>0</c:v>
                </c:pt>
              </c:numCache>
            </c:numRef>
          </c:val>
          <c:extLst>
            <c:ext xmlns:c16="http://schemas.microsoft.com/office/drawing/2014/chart" uri="{C3380CC4-5D6E-409C-BE32-E72D297353CC}">
              <c16:uniqueId val="{0000000A-0C48-4A11-9135-FD87722264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DE-4E8F-B652-5218347E5D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DE-4E8F-B652-5218347E5D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DE-4E8F-B652-5218347E5D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DE-4E8F-B652-5218347E5D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DE-4E8F-B652-5218347E5D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89</c:v>
                </c:pt>
                <c:pt idx="1">
                  <c:v>25</c:v>
                </c:pt>
                <c:pt idx="2">
                  <c:v>2</c:v>
                </c:pt>
                <c:pt idx="3">
                  <c:v>0</c:v>
                </c:pt>
                <c:pt idx="4">
                  <c:v>0</c:v>
                </c:pt>
              </c:numCache>
            </c:numRef>
          </c:val>
          <c:extLst>
            <c:ext xmlns:c16="http://schemas.microsoft.com/office/drawing/2014/chart" uri="{C3380CC4-5D6E-409C-BE32-E72D297353CC}">
              <c16:uniqueId val="{0000000A-27DE-4E8F-B652-5218347E5D2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CD-439D-B673-96CDE81DE8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CD-439D-B673-96CDE81DE8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CD-439D-B673-96CDE81DE8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CD-439D-B673-96CDE81DE8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CD-439D-B673-96CDE81DE8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1FCD-439D-B673-96CDE81DE8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B0A-4AA6-BB79-EA84341AD5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B0A-4AA6-BB79-EA84341AD5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B0A-4AA6-BB79-EA84341AD5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B0A-4AA6-BB79-EA84341AD5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B0A-4AA6-BB79-EA84341AD5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AB0A-4AA6-BB79-EA84341AD58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83-48A9-8FDF-4928FF5D8C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83-48A9-8FDF-4928FF5D8C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83-48A9-8FDF-4928FF5D8C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83-48A9-8FDF-4928FF5D8C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83-48A9-8FDF-4928FF5D8C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4</c:v>
                </c:pt>
                <c:pt idx="1">
                  <c:v>1</c:v>
                </c:pt>
                <c:pt idx="2">
                  <c:v>0</c:v>
                </c:pt>
                <c:pt idx="3">
                  <c:v>0</c:v>
                </c:pt>
                <c:pt idx="4">
                  <c:v>0</c:v>
                </c:pt>
              </c:numCache>
            </c:numRef>
          </c:val>
          <c:extLst>
            <c:ext xmlns:c16="http://schemas.microsoft.com/office/drawing/2014/chart" uri="{C3380CC4-5D6E-409C-BE32-E72D297353CC}">
              <c16:uniqueId val="{0000000A-5E83-48A9-8FDF-4928FF5D8CD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8C-4938-B1C3-EF6ADBB4FC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8C-4938-B1C3-EF6ADBB4FC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8C-4938-B1C3-EF6ADBB4FC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8C-4938-B1C3-EF6ADBB4FC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8C-4938-B1C3-EF6ADBB4FC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C38C-4938-B1C3-EF6ADBB4FCF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03-4DC3-8834-D1E73B1C70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03-4DC3-8834-D1E73B1C70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03-4DC3-8834-D1E73B1C70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03-4DC3-8834-D1E73B1C70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03-4DC3-8834-D1E73B1C70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20</c:v>
                </c:pt>
                <c:pt idx="1">
                  <c:v>2</c:v>
                </c:pt>
                <c:pt idx="2">
                  <c:v>0</c:v>
                </c:pt>
                <c:pt idx="3">
                  <c:v>0</c:v>
                </c:pt>
                <c:pt idx="4">
                  <c:v>0</c:v>
                </c:pt>
              </c:numCache>
            </c:numRef>
          </c:val>
          <c:extLst>
            <c:ext xmlns:c16="http://schemas.microsoft.com/office/drawing/2014/chart" uri="{C3380CC4-5D6E-409C-BE32-E72D297353CC}">
              <c16:uniqueId val="{0000000A-C903-4DC3-8834-D1E73B1C70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44-46A8-9654-8234D4AFCA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44-46A8-9654-8234D4AFCA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44-46A8-9654-8234D4AFCA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44-46A8-9654-8234D4AFCA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44-46A8-9654-8234D4AFCA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3444-46A8-9654-8234D4AFCA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A4-43D9-A4F2-AE6501C85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A4-43D9-A4F2-AE6501C85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A4-43D9-A4F2-AE6501C85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A4-43D9-A4F2-AE6501C85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A4-43D9-A4F2-AE6501C85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12</c:v>
                </c:pt>
                <c:pt idx="1">
                  <c:v>1</c:v>
                </c:pt>
                <c:pt idx="2">
                  <c:v>0</c:v>
                </c:pt>
                <c:pt idx="3">
                  <c:v>0</c:v>
                </c:pt>
                <c:pt idx="4">
                  <c:v>0</c:v>
                </c:pt>
              </c:numCache>
            </c:numRef>
          </c:val>
          <c:extLst>
            <c:ext xmlns:c16="http://schemas.microsoft.com/office/drawing/2014/chart" uri="{C3380CC4-5D6E-409C-BE32-E72D297353CC}">
              <c16:uniqueId val="{0000000A-22A4-43D9-A4F2-AE6501C85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D09-4113-B4DF-3C8B417605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D09-4113-B4DF-3C8B417605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D09-4113-B4DF-3C8B417605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D09-4113-B4DF-3C8B417605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D09-4113-B4DF-3C8B417605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4D09-4113-B4DF-3C8B4176059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EA-46E4-BE5E-BDD7E19D677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EA-46E4-BE5E-BDD7E19D677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EA-46E4-BE5E-BDD7E19D677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EA-46E4-BE5E-BDD7E19D677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EA-46E4-BE5E-BDD7E19D67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34</c:v>
                </c:pt>
                <c:pt idx="1">
                  <c:v>0</c:v>
                </c:pt>
                <c:pt idx="2">
                  <c:v>0</c:v>
                </c:pt>
                <c:pt idx="3">
                  <c:v>0</c:v>
                </c:pt>
                <c:pt idx="4">
                  <c:v>0</c:v>
                </c:pt>
              </c:numCache>
            </c:numRef>
          </c:val>
          <c:extLst>
            <c:ext xmlns:c16="http://schemas.microsoft.com/office/drawing/2014/chart" uri="{C3380CC4-5D6E-409C-BE32-E72D297353CC}">
              <c16:uniqueId val="{0000000A-C2EA-46E4-BE5E-BDD7E19D677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8A-4081-B124-1F3CF3E543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8A-4081-B124-1F3CF3E543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8A-4081-B124-1F3CF3E543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8A-4081-B124-1F3CF3E543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8A-4081-B124-1F3CF3E543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43</c:v>
                </c:pt>
                <c:pt idx="1">
                  <c:v>1</c:v>
                </c:pt>
                <c:pt idx="2">
                  <c:v>0</c:v>
                </c:pt>
                <c:pt idx="3">
                  <c:v>0</c:v>
                </c:pt>
                <c:pt idx="4">
                  <c:v>0</c:v>
                </c:pt>
              </c:numCache>
            </c:numRef>
          </c:val>
          <c:extLst>
            <c:ext xmlns:c16="http://schemas.microsoft.com/office/drawing/2014/chart" uri="{C3380CC4-5D6E-409C-BE32-E72D297353CC}">
              <c16:uniqueId val="{0000000A-038A-4081-B124-1F3CF3E543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42-49BB-8621-9110BE33EC3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42-49BB-8621-9110BE33EC3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42-49BB-8621-9110BE33EC3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42-49BB-8621-9110BE33EC3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42-49BB-8621-9110BE33EC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97</c:v>
                </c:pt>
                <c:pt idx="1">
                  <c:v>17</c:v>
                </c:pt>
                <c:pt idx="2">
                  <c:v>2</c:v>
                </c:pt>
                <c:pt idx="3">
                  <c:v>0</c:v>
                </c:pt>
                <c:pt idx="4">
                  <c:v>0</c:v>
                </c:pt>
              </c:numCache>
            </c:numRef>
          </c:val>
          <c:extLst>
            <c:ext xmlns:c16="http://schemas.microsoft.com/office/drawing/2014/chart" uri="{C3380CC4-5D6E-409C-BE32-E72D297353CC}">
              <c16:uniqueId val="{0000000A-DE42-49BB-8621-9110BE33EC3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EB-4526-A214-C12E39172D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EB-4526-A214-C12E39172D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EB-4526-A214-C12E39172D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EB-4526-A214-C12E39172D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EB-4526-A214-C12E39172D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36</c:v>
                </c:pt>
                <c:pt idx="1">
                  <c:v>2</c:v>
                </c:pt>
                <c:pt idx="2">
                  <c:v>1</c:v>
                </c:pt>
                <c:pt idx="3">
                  <c:v>0</c:v>
                </c:pt>
                <c:pt idx="4">
                  <c:v>0</c:v>
                </c:pt>
              </c:numCache>
            </c:numRef>
          </c:val>
          <c:extLst>
            <c:ext xmlns:c16="http://schemas.microsoft.com/office/drawing/2014/chart" uri="{C3380CC4-5D6E-409C-BE32-E72D297353CC}">
              <c16:uniqueId val="{0000000A-4FEB-4526-A214-C12E39172D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6-46FE-8E12-491DA26868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6-46FE-8E12-491DA26868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6-46FE-8E12-491DA26868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6-46FE-8E12-491DA26868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6-46FE-8E12-491DA26868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17E6-46FE-8E12-491DA26868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43-43B0-9271-220BC31496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43-43B0-9271-220BC31496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43-43B0-9271-220BC31496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43-43B0-9271-220BC31496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43-43B0-9271-220BC31496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9</c:v>
                </c:pt>
                <c:pt idx="1">
                  <c:v>1</c:v>
                </c:pt>
                <c:pt idx="2">
                  <c:v>0</c:v>
                </c:pt>
                <c:pt idx="3">
                  <c:v>0</c:v>
                </c:pt>
                <c:pt idx="4">
                  <c:v>0</c:v>
                </c:pt>
              </c:numCache>
            </c:numRef>
          </c:val>
          <c:extLst>
            <c:ext xmlns:c16="http://schemas.microsoft.com/office/drawing/2014/chart" uri="{C3380CC4-5D6E-409C-BE32-E72D297353CC}">
              <c16:uniqueId val="{0000000A-FC43-43B0-9271-220BC31496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29-40F6-8B2A-78DF429954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29-40F6-8B2A-78DF429954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29-40F6-8B2A-78DF429954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29-40F6-8B2A-78DF429954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29-40F6-8B2A-78DF429954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6029-40F6-8B2A-78DF429954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E2A-4967-9E77-2D3A78001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E2A-4967-9E77-2D3A78001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E2A-4967-9E77-2D3A78001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E2A-4967-9E77-2D3A78001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E2A-4967-9E77-2D3A78001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16</c:v>
                </c:pt>
                <c:pt idx="1">
                  <c:v>1</c:v>
                </c:pt>
                <c:pt idx="2">
                  <c:v>1</c:v>
                </c:pt>
                <c:pt idx="3">
                  <c:v>0</c:v>
                </c:pt>
                <c:pt idx="4">
                  <c:v>0</c:v>
                </c:pt>
              </c:numCache>
            </c:numRef>
          </c:val>
          <c:extLst>
            <c:ext xmlns:c16="http://schemas.microsoft.com/office/drawing/2014/chart" uri="{C3380CC4-5D6E-409C-BE32-E72D297353CC}">
              <c16:uniqueId val="{0000000A-1E2A-4967-9E77-2D3A78001D2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74-48A9-AEF4-5A2D3340DC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74-48A9-AEF4-5A2D3340DC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74-48A9-AEF4-5A2D3340DC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74-48A9-AEF4-5A2D3340DC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74-48A9-AEF4-5A2D3340DC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50</c:v>
                </c:pt>
                <c:pt idx="1">
                  <c:v>2</c:v>
                </c:pt>
                <c:pt idx="2">
                  <c:v>1</c:v>
                </c:pt>
                <c:pt idx="3">
                  <c:v>0</c:v>
                </c:pt>
                <c:pt idx="4">
                  <c:v>1</c:v>
                </c:pt>
              </c:numCache>
            </c:numRef>
          </c:val>
          <c:extLst>
            <c:ext xmlns:c16="http://schemas.microsoft.com/office/drawing/2014/chart" uri="{C3380CC4-5D6E-409C-BE32-E72D297353CC}">
              <c16:uniqueId val="{0000000A-1774-48A9-AEF4-5A2D3340DC0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9A-4351-9DC5-1F695EF7B1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9A-4351-9DC5-1F695EF7B1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9A-4351-9DC5-1F695EF7B1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9A-4351-9DC5-1F695EF7B1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9A-4351-9DC5-1F695EF7B1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46</c:v>
                </c:pt>
                <c:pt idx="1">
                  <c:v>3</c:v>
                </c:pt>
                <c:pt idx="2">
                  <c:v>1</c:v>
                </c:pt>
                <c:pt idx="3">
                  <c:v>0</c:v>
                </c:pt>
                <c:pt idx="4">
                  <c:v>1</c:v>
                </c:pt>
              </c:numCache>
            </c:numRef>
          </c:val>
          <c:extLst>
            <c:ext xmlns:c16="http://schemas.microsoft.com/office/drawing/2014/chart" uri="{C3380CC4-5D6E-409C-BE32-E72D297353CC}">
              <c16:uniqueId val="{0000000A-F99A-4351-9DC5-1F695EF7B1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541-482F-8E2E-00B4937D88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541-482F-8E2E-00B4937D88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541-482F-8E2E-00B4937D88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541-482F-8E2E-00B4937D88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541-482F-8E2E-00B4937D88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541-482F-8E2E-00B4937D881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1F-4596-BB25-12F0E83E94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1F-4596-BB25-12F0E83E94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1F-4596-BB25-12F0E83E94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1F-4596-BB25-12F0E83E94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1F-4596-BB25-12F0E83E94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47</c:v>
                </c:pt>
                <c:pt idx="1">
                  <c:v>1</c:v>
                </c:pt>
                <c:pt idx="2">
                  <c:v>0</c:v>
                </c:pt>
                <c:pt idx="3">
                  <c:v>0</c:v>
                </c:pt>
                <c:pt idx="4">
                  <c:v>0</c:v>
                </c:pt>
              </c:numCache>
            </c:numRef>
          </c:val>
          <c:extLst>
            <c:ext xmlns:c16="http://schemas.microsoft.com/office/drawing/2014/chart" uri="{C3380CC4-5D6E-409C-BE32-E72D297353CC}">
              <c16:uniqueId val="{0000000A-641F-4596-BB25-12F0E83E94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8A-4F50-BD3C-884515557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8A-4F50-BD3C-884515557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8A-4F50-BD3C-884515557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8A-4F50-BD3C-884515557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8A-4F50-BD3C-884515557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46</c:v>
                </c:pt>
                <c:pt idx="1">
                  <c:v>3</c:v>
                </c:pt>
                <c:pt idx="2">
                  <c:v>1</c:v>
                </c:pt>
                <c:pt idx="3">
                  <c:v>0</c:v>
                </c:pt>
                <c:pt idx="4">
                  <c:v>0</c:v>
                </c:pt>
              </c:numCache>
            </c:numRef>
          </c:val>
          <c:extLst>
            <c:ext xmlns:c16="http://schemas.microsoft.com/office/drawing/2014/chart" uri="{C3380CC4-5D6E-409C-BE32-E72D297353CC}">
              <c16:uniqueId val="{0000000A-E68A-4F50-BD3C-884515557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2C8-48C5-87CF-48107B3BE1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2C8-48C5-87CF-48107B3BE1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2C8-48C5-87CF-48107B3BE1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2C8-48C5-87CF-48107B3BE1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2C8-48C5-87CF-48107B3BE1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95</c:v>
                </c:pt>
                <c:pt idx="1">
                  <c:v>18</c:v>
                </c:pt>
                <c:pt idx="2">
                  <c:v>2</c:v>
                </c:pt>
                <c:pt idx="3">
                  <c:v>1</c:v>
                </c:pt>
                <c:pt idx="4">
                  <c:v>0</c:v>
                </c:pt>
              </c:numCache>
            </c:numRef>
          </c:val>
          <c:extLst>
            <c:ext xmlns:c16="http://schemas.microsoft.com/office/drawing/2014/chart" uri="{C3380CC4-5D6E-409C-BE32-E72D297353CC}">
              <c16:uniqueId val="{0000000A-B2C8-48C5-87CF-48107B3BE17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8FB-4764-B6C5-00C13B946E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8FB-4764-B6C5-00C13B946E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8FB-4764-B6C5-00C13B946E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8FB-4764-B6C5-00C13B946E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8FB-4764-B6C5-00C13B946E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28FB-4764-B6C5-00C13B946EC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A7-4721-9A3E-F811FD3EE2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A7-4721-9A3E-F811FD3EE2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A7-4721-9A3E-F811FD3EE2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A7-4721-9A3E-F811FD3EE2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A7-4721-9A3E-F811FD3EE2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10</c:v>
                </c:pt>
                <c:pt idx="1">
                  <c:v>2</c:v>
                </c:pt>
                <c:pt idx="2">
                  <c:v>0</c:v>
                </c:pt>
                <c:pt idx="3">
                  <c:v>0</c:v>
                </c:pt>
                <c:pt idx="4">
                  <c:v>0</c:v>
                </c:pt>
              </c:numCache>
            </c:numRef>
          </c:val>
          <c:extLst>
            <c:ext xmlns:c16="http://schemas.microsoft.com/office/drawing/2014/chart" uri="{C3380CC4-5D6E-409C-BE32-E72D297353CC}">
              <c16:uniqueId val="{0000000A-01A7-4721-9A3E-F811FD3EE23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1F-45DE-BA7D-5A44464E4C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1F-45DE-BA7D-5A44464E4C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1F-45DE-BA7D-5A44464E4C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1F-45DE-BA7D-5A44464E4C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1F-45DE-BA7D-5A44464E4C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46</c:v>
                </c:pt>
                <c:pt idx="1">
                  <c:v>3</c:v>
                </c:pt>
                <c:pt idx="2">
                  <c:v>0</c:v>
                </c:pt>
                <c:pt idx="3">
                  <c:v>0</c:v>
                </c:pt>
                <c:pt idx="4">
                  <c:v>0</c:v>
                </c:pt>
              </c:numCache>
            </c:numRef>
          </c:val>
          <c:extLst>
            <c:ext xmlns:c16="http://schemas.microsoft.com/office/drawing/2014/chart" uri="{C3380CC4-5D6E-409C-BE32-E72D297353CC}">
              <c16:uniqueId val="{0000000A-F11F-45DE-BA7D-5A44464E4CC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B-40A2-BB65-3B22792749F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B-40A2-BB65-3B22792749F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B-40A2-BB65-3B22792749F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B-40A2-BB65-3B22792749F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B-40A2-BB65-3B22792749F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48B-40A2-BB65-3B22792749F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AB9-46B5-AF67-28679121899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AB9-46B5-AF67-28679121899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AB9-46B5-AF67-28679121899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AB9-46B5-AF67-28679121899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AB9-46B5-AF67-2867912189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AB9-46B5-AF67-28679121899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0B-4563-8CEF-3F3338A7AE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0B-4563-8CEF-3F3338A7AE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0B-4563-8CEF-3F3338A7AE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0B-4563-8CEF-3F3338A7AE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0B-4563-8CEF-3F3338A7A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680B-4563-8CEF-3F3338A7AE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76-49AE-B767-6ADCEFD943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76-49AE-B767-6ADCEFD943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76-49AE-B767-6ADCEFD943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76-49AE-B767-6ADCEFD943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76-49AE-B767-6ADCEFD943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3976-49AE-B767-6ADCEFD943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3F-4B02-AEC4-CBABF73FF6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3F-4B02-AEC4-CBABF73FF6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3F-4B02-AEC4-CBABF73FF6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3F-4B02-AEC4-CBABF73FF6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3F-4B02-AEC4-CBABF73FF6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33F-4B02-AEC4-CBABF73FF6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79-4FCC-847C-A6C0AEF0F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79-4FCC-847C-A6C0AEF0F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79-4FCC-847C-A6C0AEF0F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79-4FCC-847C-A6C0AEF0F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79-4FCC-847C-A6C0AEF0F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ED79-4FCC-847C-A6C0AEF0F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8D-4152-B4BE-893478EBDC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8D-4152-B4BE-893478EBDC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8D-4152-B4BE-893478EBDC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8D-4152-B4BE-893478EBDC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8D-4152-B4BE-893478EBDC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13</c:v>
                </c:pt>
                <c:pt idx="1">
                  <c:v>1</c:v>
                </c:pt>
                <c:pt idx="2">
                  <c:v>0</c:v>
                </c:pt>
                <c:pt idx="3">
                  <c:v>0</c:v>
                </c:pt>
                <c:pt idx="4">
                  <c:v>0</c:v>
                </c:pt>
              </c:numCache>
            </c:numRef>
          </c:val>
          <c:extLst>
            <c:ext xmlns:c16="http://schemas.microsoft.com/office/drawing/2014/chart" uri="{C3380CC4-5D6E-409C-BE32-E72D297353CC}">
              <c16:uniqueId val="{0000000A-C18D-4152-B4BE-893478EBDC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7B-4B25-82B9-0D659261EB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7B-4B25-82B9-0D659261EB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7B-4B25-82B9-0D659261EB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7B-4B25-82B9-0D659261EB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7B-4B25-82B9-0D659261EB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99</c:v>
                </c:pt>
                <c:pt idx="1">
                  <c:v>15</c:v>
                </c:pt>
                <c:pt idx="2">
                  <c:v>1</c:v>
                </c:pt>
                <c:pt idx="3">
                  <c:v>0</c:v>
                </c:pt>
                <c:pt idx="4">
                  <c:v>0</c:v>
                </c:pt>
              </c:numCache>
            </c:numRef>
          </c:val>
          <c:extLst>
            <c:ext xmlns:c16="http://schemas.microsoft.com/office/drawing/2014/chart" uri="{C3380CC4-5D6E-409C-BE32-E72D297353CC}">
              <c16:uniqueId val="{0000000A-477B-4B25-82B9-0D659261EB3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0A-41ED-8D54-81FF33EFA6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0A-41ED-8D54-81FF33EFA6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0A-41ED-8D54-81FF33EFA6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0A-41ED-8D54-81FF33EFA6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0A-41ED-8D54-81FF33EFA6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340A-41ED-8D54-81FF33EFA6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D4-4A64-A76A-029E8C11DE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D4-4A64-A76A-029E8C11DE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D4-4A64-A76A-029E8C11DE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D4-4A64-A76A-029E8C11DE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D4-4A64-A76A-029E8C11DE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CAD4-4A64-A76A-029E8C11DE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D2-412F-9A20-066D7561FB8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D2-412F-9A20-066D7561FB8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D2-412F-9A20-066D7561FB8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D2-412F-9A20-066D7561FB8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D2-412F-9A20-066D7561FB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C9D2-412F-9A20-066D7561FB8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53-47B6-BA90-2CCD11F7ED2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53-47B6-BA90-2CCD11F7ED2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53-47B6-BA90-2CCD11F7ED2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53-47B6-BA90-2CCD11F7ED2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53-47B6-BA90-2CCD11F7ED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953-47B6-BA90-2CCD11F7ED2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4B-414D-B700-F509D8A6B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4B-414D-B700-F509D8A6B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4B-414D-B700-F509D8A6B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4B-414D-B700-F509D8A6B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4B-414D-B700-F509D8A6B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34B-414D-B700-F509D8A6B03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7F-48F9-B362-F2070C3001E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7F-48F9-B362-F2070C3001E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7F-48F9-B362-F2070C3001E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7F-48F9-B362-F2070C3001E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7F-48F9-B362-F2070C3001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887F-48F9-B362-F2070C3001E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12-42C8-A6E8-36FCAB55BC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12-42C8-A6E8-36FCAB55BC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12-42C8-A6E8-36FCAB55BC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12-42C8-A6E8-36FCAB55BC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12-42C8-A6E8-36FCAB55BC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4C12-42C8-A6E8-36FCAB55BC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B8-41B8-BA0F-878069E8E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B8-41B8-BA0F-878069E8E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B8-41B8-BA0F-878069E8E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B8-41B8-BA0F-878069E8E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B8-41B8-BA0F-878069E8E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48</c:v>
                </c:pt>
                <c:pt idx="1">
                  <c:v>0</c:v>
                </c:pt>
                <c:pt idx="2">
                  <c:v>0</c:v>
                </c:pt>
                <c:pt idx="3">
                  <c:v>0</c:v>
                </c:pt>
                <c:pt idx="4">
                  <c:v>0</c:v>
                </c:pt>
              </c:numCache>
            </c:numRef>
          </c:val>
          <c:extLst>
            <c:ext xmlns:c16="http://schemas.microsoft.com/office/drawing/2014/chart" uri="{C3380CC4-5D6E-409C-BE32-E72D297353CC}">
              <c16:uniqueId val="{0000000A-69B8-41B8-BA0F-878069E8E2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B-4AC1-84D4-2B48A3DC86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B-4AC1-84D4-2B48A3DC86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B-4AC1-84D4-2B48A3DC86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B-4AC1-84D4-2B48A3DC86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B-4AC1-84D4-2B48A3DC86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17EB-4AC1-84D4-2B48A3DC86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0B-460D-BFD1-3C1A90BC24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0B-460D-BFD1-3C1A90BC24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0B-460D-BFD1-3C1A90BC24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0B-460D-BFD1-3C1A90BC24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0B-460D-BFD1-3C1A90BC24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31</c:v>
                </c:pt>
                <c:pt idx="1">
                  <c:v>0</c:v>
                </c:pt>
                <c:pt idx="2">
                  <c:v>0</c:v>
                </c:pt>
                <c:pt idx="3">
                  <c:v>0</c:v>
                </c:pt>
                <c:pt idx="4">
                  <c:v>0</c:v>
                </c:pt>
              </c:numCache>
            </c:numRef>
          </c:val>
          <c:extLst>
            <c:ext xmlns:c16="http://schemas.microsoft.com/office/drawing/2014/chart" uri="{C3380CC4-5D6E-409C-BE32-E72D297353CC}">
              <c16:uniqueId val="{0000000A-640B-460D-BFD1-3C1A90BC24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1C5-4082-B9D4-EC877315F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1C5-4082-B9D4-EC877315F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1C5-4082-B9D4-EC877315F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1C5-4082-B9D4-EC877315F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1C5-4082-B9D4-EC877315F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98</c:v>
                </c:pt>
                <c:pt idx="1">
                  <c:v>14</c:v>
                </c:pt>
                <c:pt idx="2">
                  <c:v>1</c:v>
                </c:pt>
                <c:pt idx="3">
                  <c:v>2</c:v>
                </c:pt>
                <c:pt idx="4">
                  <c:v>0</c:v>
                </c:pt>
              </c:numCache>
            </c:numRef>
          </c:val>
          <c:extLst>
            <c:ext xmlns:c16="http://schemas.microsoft.com/office/drawing/2014/chart" uri="{C3380CC4-5D6E-409C-BE32-E72D297353CC}">
              <c16:uniqueId val="{0000000A-E1C5-4082-B9D4-EC877315F26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8C-4F53-8AD1-6392A30EA20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8C-4F53-8AD1-6392A30EA20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8C-4F53-8AD1-6392A30EA20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8C-4F53-8AD1-6392A30EA20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8C-4F53-8AD1-6392A30EA2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6A8C-4F53-8AD1-6392A30EA20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B-43F9-AADD-9464FBF5748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B-43F9-AADD-9464FBF5748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B-43F9-AADD-9464FBF5748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B-43F9-AADD-9464FBF5748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B-43F9-AADD-9464FBF5748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67B-43F9-AADD-9464FBF5748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187-4811-ADC2-8062F37913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187-4811-ADC2-8062F37913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187-4811-ADC2-8062F37913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187-4811-ADC2-8062F37913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187-4811-ADC2-8062F37913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1187-4811-ADC2-8062F37913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6F-471A-A2B6-A76607FA71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6F-471A-A2B6-A76607FA71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6F-471A-A2B6-A76607FA71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6F-471A-A2B6-A76607FA71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6F-471A-A2B6-A76607FA71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D06F-471A-A2B6-A76607FA71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28-4DE9-9AC2-F04FEDE5024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28-4DE9-9AC2-F04FEDE5024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28-4DE9-9AC2-F04FEDE5024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28-4DE9-9AC2-F04FEDE5024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28-4DE9-9AC2-F04FEDE502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D528-4DE9-9AC2-F04FEDE5024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6E2-4217-B884-22A59CCFD6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6E2-4217-B884-22A59CCFD6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6E2-4217-B884-22A59CCFD6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6E2-4217-B884-22A59CCFD6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6E2-4217-B884-22A59CCFD6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56E2-4217-B884-22A59CCFD6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A6-4621-9706-A43764C95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A6-4621-9706-A43764C95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A6-4621-9706-A43764C95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A6-4621-9706-A43764C95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A6-4621-9706-A43764C95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47A6-4621-9706-A43764C95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06-4FA8-BA09-78126BE420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06-4FA8-BA09-78126BE420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06-4FA8-BA09-78126BE420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06-4FA8-BA09-78126BE420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06-4FA8-BA09-78126BE420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A706-4FA8-BA09-78126BE420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50-4543-95AE-467801C890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50-4543-95AE-467801C890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50-4543-95AE-467801C890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50-4543-95AE-467801C890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50-4543-95AE-467801C890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33</c:v>
                </c:pt>
                <c:pt idx="1">
                  <c:v>0</c:v>
                </c:pt>
                <c:pt idx="2">
                  <c:v>0</c:v>
                </c:pt>
                <c:pt idx="3">
                  <c:v>0</c:v>
                </c:pt>
                <c:pt idx="4">
                  <c:v>0</c:v>
                </c:pt>
              </c:numCache>
            </c:numRef>
          </c:val>
          <c:extLst>
            <c:ext xmlns:c16="http://schemas.microsoft.com/office/drawing/2014/chart" uri="{C3380CC4-5D6E-409C-BE32-E72D297353CC}">
              <c16:uniqueId val="{0000000A-1050-4543-95AE-467801C890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71-4F76-BE23-A5ADF4AF64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71-4F76-BE23-A5ADF4AF64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71-4F76-BE23-A5ADF4AF64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71-4F76-BE23-A5ADF4AF64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71-4F76-BE23-A5ADF4AF64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43</c:v>
                </c:pt>
                <c:pt idx="1">
                  <c:v>0</c:v>
                </c:pt>
                <c:pt idx="2">
                  <c:v>0</c:v>
                </c:pt>
                <c:pt idx="3">
                  <c:v>0</c:v>
                </c:pt>
                <c:pt idx="4">
                  <c:v>0</c:v>
                </c:pt>
              </c:numCache>
            </c:numRef>
          </c:val>
          <c:extLst>
            <c:ext xmlns:c16="http://schemas.microsoft.com/office/drawing/2014/chart" uri="{C3380CC4-5D6E-409C-BE32-E72D297353CC}">
              <c16:uniqueId val="{0000000A-0171-4F76-BE23-A5ADF4AF64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A-4C32-8B95-97EE6DAB6C5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A-4C32-8B95-97EE6DAB6C5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A-4C32-8B95-97EE6DAB6C5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A-4C32-8B95-97EE6DAB6C5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A-4C32-8B95-97EE6DAB6C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100</c:v>
                </c:pt>
                <c:pt idx="1">
                  <c:v>11</c:v>
                </c:pt>
                <c:pt idx="2">
                  <c:v>3</c:v>
                </c:pt>
                <c:pt idx="3">
                  <c:v>0</c:v>
                </c:pt>
                <c:pt idx="4">
                  <c:v>0</c:v>
                </c:pt>
              </c:numCache>
            </c:numRef>
          </c:val>
          <c:extLst>
            <c:ext xmlns:c16="http://schemas.microsoft.com/office/drawing/2014/chart" uri="{C3380CC4-5D6E-409C-BE32-E72D297353CC}">
              <c16:uniqueId val="{0000000A-467A-4C32-8B95-97EE6DAB6C5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1D-4062-8401-48547DE49E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1D-4062-8401-48547DE49E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1D-4062-8401-48547DE49E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1D-4062-8401-48547DE49E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1D-4062-8401-48547DE49E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CA1D-4062-8401-48547DE49E6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80-410A-8182-9AD223F4751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80-410A-8182-9AD223F4751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80-410A-8182-9AD223F4751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80-410A-8182-9AD223F4751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80-410A-8182-9AD223F475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6C80-410A-8182-9AD223F4751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72-4AED-901D-DCDDBD9A0D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72-4AED-901D-DCDDBD9A0D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72-4AED-901D-DCDDBD9A0D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72-4AED-901D-DCDDBD9A0D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72-4AED-901D-DCDDBD9A0D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10</c:v>
                </c:pt>
                <c:pt idx="1">
                  <c:v>0</c:v>
                </c:pt>
                <c:pt idx="2">
                  <c:v>0</c:v>
                </c:pt>
                <c:pt idx="3">
                  <c:v>0</c:v>
                </c:pt>
                <c:pt idx="4">
                  <c:v>0</c:v>
                </c:pt>
              </c:numCache>
            </c:numRef>
          </c:val>
          <c:extLst>
            <c:ext xmlns:c16="http://schemas.microsoft.com/office/drawing/2014/chart" uri="{C3380CC4-5D6E-409C-BE32-E72D297353CC}">
              <c16:uniqueId val="{0000000A-1A72-4AED-901D-DCDDBD9A0D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4F3-4D72-85B8-EC4B371696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4F3-4D72-85B8-EC4B371696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4F3-4D72-85B8-EC4B371696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4F3-4D72-85B8-EC4B371696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4F3-4D72-85B8-EC4B371696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84F3-4D72-85B8-EC4B371696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344-428B-AC2D-FB3B85CE22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344-428B-AC2D-FB3B85CE22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344-428B-AC2D-FB3B85CE22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344-428B-AC2D-FB3B85CE22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344-428B-AC2D-FB3B85CE22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9344-428B-AC2D-FB3B85CE22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C2-434B-996C-4886C367AB3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C2-434B-996C-4886C367AB3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C2-434B-996C-4886C367AB3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C2-434B-996C-4886C367AB3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C2-434B-996C-4886C367AB3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54</c:v>
                </c:pt>
                <c:pt idx="1">
                  <c:v>0</c:v>
                </c:pt>
                <c:pt idx="2">
                  <c:v>0</c:v>
                </c:pt>
                <c:pt idx="3">
                  <c:v>0</c:v>
                </c:pt>
                <c:pt idx="4">
                  <c:v>0</c:v>
                </c:pt>
              </c:numCache>
            </c:numRef>
          </c:val>
          <c:extLst>
            <c:ext xmlns:c16="http://schemas.microsoft.com/office/drawing/2014/chart" uri="{C3380CC4-5D6E-409C-BE32-E72D297353CC}">
              <c16:uniqueId val="{0000000A-2EC2-434B-996C-4886C367AB3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9A-431A-8C0F-19CD1F919B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9A-431A-8C0F-19CD1F919B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9A-431A-8C0F-19CD1F919B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9A-431A-8C0F-19CD1F919B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9A-431A-8C0F-19CD1F919B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50</c:v>
                </c:pt>
                <c:pt idx="1">
                  <c:v>0</c:v>
                </c:pt>
                <c:pt idx="2">
                  <c:v>0</c:v>
                </c:pt>
                <c:pt idx="3">
                  <c:v>0</c:v>
                </c:pt>
                <c:pt idx="4">
                  <c:v>1</c:v>
                </c:pt>
              </c:numCache>
            </c:numRef>
          </c:val>
          <c:extLst>
            <c:ext xmlns:c16="http://schemas.microsoft.com/office/drawing/2014/chart" uri="{C3380CC4-5D6E-409C-BE32-E72D297353CC}">
              <c16:uniqueId val="{0000000A-4C9A-431A-8C0F-19CD1F919BC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F9B-4A11-93D7-1B0C2879F5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F9B-4A11-93D7-1B0C2879F5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F9B-4A11-93D7-1B0C2879F5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F9B-4A11-93D7-1B0C2879F5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F9B-4A11-93D7-1B0C2879F5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9F9B-4A11-93D7-1B0C2879F5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A3F-4336-96D8-37BFFE30D33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A3F-4336-96D8-37BFFE30D33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A3F-4336-96D8-37BFFE30D33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A3F-4336-96D8-37BFFE30D33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A3F-4336-96D8-37BFFE30D33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EA3F-4336-96D8-37BFFE30D33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D09-4F9F-ADC5-A0E3B72F2C4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D09-4F9F-ADC5-A0E3B72F2C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D09-4F9F-ADC5-A0E3B72F2C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D09-4F9F-ADC5-A0E3B72F2C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D09-4F9F-ADC5-A0E3B72F2C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49</c:v>
                </c:pt>
                <c:pt idx="1">
                  <c:v>1</c:v>
                </c:pt>
                <c:pt idx="2">
                  <c:v>0</c:v>
                </c:pt>
                <c:pt idx="3">
                  <c:v>0</c:v>
                </c:pt>
                <c:pt idx="4">
                  <c:v>0</c:v>
                </c:pt>
              </c:numCache>
            </c:numRef>
          </c:val>
          <c:extLst>
            <c:ext xmlns:c16="http://schemas.microsoft.com/office/drawing/2014/chart" uri="{C3380CC4-5D6E-409C-BE32-E72D297353CC}">
              <c16:uniqueId val="{0000000A-FD09-4F9F-ADC5-A0E3B72F2C4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DE-442C-A8FD-B6A8866E250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DE-442C-A8FD-B6A8866E250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DE-442C-A8FD-B6A8866E250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DE-442C-A8FD-B6A8866E250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DE-442C-A8FD-B6A8866E250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96</c:v>
                </c:pt>
                <c:pt idx="1">
                  <c:v>16</c:v>
                </c:pt>
                <c:pt idx="2">
                  <c:v>2</c:v>
                </c:pt>
                <c:pt idx="3">
                  <c:v>0</c:v>
                </c:pt>
                <c:pt idx="4">
                  <c:v>0</c:v>
                </c:pt>
              </c:numCache>
            </c:numRef>
          </c:val>
          <c:extLst>
            <c:ext xmlns:c16="http://schemas.microsoft.com/office/drawing/2014/chart" uri="{C3380CC4-5D6E-409C-BE32-E72D297353CC}">
              <c16:uniqueId val="{0000000A-4FDE-442C-A8FD-B6A8866E250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DF-440B-959A-4618B7AF8F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DF-440B-959A-4618B7AF8F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DF-440B-959A-4618B7AF8F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DF-440B-959A-4618B7AF8F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DF-440B-959A-4618B7AF8F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70DF-440B-959A-4618B7AF8F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05-4563-8266-D11D9360A2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05-4563-8266-D11D9360A2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05-4563-8266-D11D9360A2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05-4563-8266-D11D9360A2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05-4563-8266-D11D9360A2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8205-4563-8266-D11D9360A2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23-4EF7-8DBF-4932BF665C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23-4EF7-8DBF-4932BF665C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23-4EF7-8DBF-4932BF665C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23-4EF7-8DBF-4932BF665C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23-4EF7-8DBF-4932BF665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46</c:v>
                </c:pt>
                <c:pt idx="1">
                  <c:v>3</c:v>
                </c:pt>
                <c:pt idx="2">
                  <c:v>0</c:v>
                </c:pt>
                <c:pt idx="3">
                  <c:v>0</c:v>
                </c:pt>
                <c:pt idx="4">
                  <c:v>0</c:v>
                </c:pt>
              </c:numCache>
            </c:numRef>
          </c:val>
          <c:extLst>
            <c:ext xmlns:c16="http://schemas.microsoft.com/office/drawing/2014/chart" uri="{C3380CC4-5D6E-409C-BE32-E72D297353CC}">
              <c16:uniqueId val="{0000000A-5E23-4EF7-8DBF-4932BF665C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56-4BC2-B7EF-55AEF55364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56-4BC2-B7EF-55AEF55364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56-4BC2-B7EF-55AEF55364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56-4BC2-B7EF-55AEF55364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56-4BC2-B7EF-55AEF55364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F656-4BC2-B7EF-55AEF55364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4EE-4B04-96F3-53ECE02BAC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4EE-4B04-96F3-53ECE02BAC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4EE-4B04-96F3-53ECE02BAC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4EE-4B04-96F3-53ECE02BAC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4EE-4B04-96F3-53ECE02BAC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4EE-4B04-96F3-53ECE02BAC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70C-4D4B-AC8B-289829E0D3F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70C-4D4B-AC8B-289829E0D3F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70C-4D4B-AC8B-289829E0D3F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70C-4D4B-AC8B-289829E0D3F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70C-4D4B-AC8B-289829E0D3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370C-4D4B-AC8B-289829E0D3F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6A-4D62-B393-1C9D6D7B79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6A-4D62-B393-1C9D6D7B79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6A-4D62-B393-1C9D6D7B79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6A-4D62-B393-1C9D6D7B79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6A-4D62-B393-1C9D6D7B79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066A-4D62-B393-1C9D6D7B795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34E-42A8-BA5C-72F7BB9372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34E-42A8-BA5C-72F7BB9372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34E-42A8-BA5C-72F7BB9372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34E-42A8-BA5C-72F7BB9372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34E-42A8-BA5C-72F7BB9372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B34E-42A8-BA5C-72F7BB9372C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5F2-4D17-9446-121F3C95C7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5F2-4D17-9446-121F3C95C7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5F2-4D17-9446-121F3C95C7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5F2-4D17-9446-121F3C95C7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5F2-4D17-9446-121F3C95C7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E5F2-4D17-9446-121F3C95C7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FA-4A49-840A-F87529A7A2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FA-4A49-840A-F87529A7A2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FA-4A49-840A-F87529A7A2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FA-4A49-840A-F87529A7A2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FA-4A49-840A-F87529A7A2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14</c:v>
                </c:pt>
                <c:pt idx="1">
                  <c:v>0</c:v>
                </c:pt>
                <c:pt idx="2">
                  <c:v>0</c:v>
                </c:pt>
                <c:pt idx="3">
                  <c:v>0</c:v>
                </c:pt>
                <c:pt idx="4">
                  <c:v>0</c:v>
                </c:pt>
              </c:numCache>
            </c:numRef>
          </c:val>
          <c:extLst>
            <c:ext xmlns:c16="http://schemas.microsoft.com/office/drawing/2014/chart" uri="{C3380CC4-5D6E-409C-BE32-E72D297353CC}">
              <c16:uniqueId val="{0000000A-C2FA-4A49-840A-F87529A7A25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76-4945-BB7B-934DC8C303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76-4945-BB7B-934DC8C303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76-4945-BB7B-934DC8C303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76-4945-BB7B-934DC8C303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76-4945-BB7B-934DC8C303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100</c:v>
                </c:pt>
                <c:pt idx="1">
                  <c:v>12</c:v>
                </c:pt>
                <c:pt idx="2">
                  <c:v>3</c:v>
                </c:pt>
                <c:pt idx="3">
                  <c:v>0</c:v>
                </c:pt>
                <c:pt idx="4">
                  <c:v>0</c:v>
                </c:pt>
              </c:numCache>
            </c:numRef>
          </c:val>
          <c:extLst>
            <c:ext xmlns:c16="http://schemas.microsoft.com/office/drawing/2014/chart" uri="{C3380CC4-5D6E-409C-BE32-E72D297353CC}">
              <c16:uniqueId val="{0000000A-6876-4945-BB7B-934DC8C3036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a:t>Responses per Phase per Month</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Graphs!$T$9</c:f>
              <c:strCache>
                <c:ptCount val="1"/>
                <c:pt idx="0">
                  <c:v>GET</c:v>
                </c:pt>
              </c:strCache>
            </c:strRef>
          </c:tx>
          <c:spPr>
            <a:solidFill>
              <a:srgbClr val="00B050"/>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Graphs!$S$10:$S$16</c:f>
              <c:strCache>
                <c:ptCount val="7"/>
                <c:pt idx="0">
                  <c:v>April</c:v>
                </c:pt>
                <c:pt idx="1">
                  <c:v>May</c:v>
                </c:pt>
                <c:pt idx="2">
                  <c:v>July</c:v>
                </c:pt>
                <c:pt idx="3">
                  <c:v>August</c:v>
                </c:pt>
                <c:pt idx="4">
                  <c:v>September</c:v>
                </c:pt>
                <c:pt idx="5">
                  <c:v>October</c:v>
                </c:pt>
                <c:pt idx="6">
                  <c:v>November</c:v>
                </c:pt>
              </c:strCache>
            </c:strRef>
          </c:cat>
          <c:val>
            <c:numRef>
              <c:f>Graphs!$T$10:$T$16</c:f>
              <c:numCache>
                <c:formatCode>General</c:formatCode>
                <c:ptCount val="7"/>
                <c:pt idx="0">
                  <c:v>89</c:v>
                </c:pt>
                <c:pt idx="1">
                  <c:v>289</c:v>
                </c:pt>
                <c:pt idx="2">
                  <c:v>302</c:v>
                </c:pt>
                <c:pt idx="3">
                  <c:v>155</c:v>
                </c:pt>
              </c:numCache>
            </c:numRef>
          </c:val>
          <c:extLst>
            <c:ext xmlns:c16="http://schemas.microsoft.com/office/drawing/2014/chart" uri="{C3380CC4-5D6E-409C-BE32-E72D297353CC}">
              <c16:uniqueId val="{00000000-86F6-4C98-9C10-86C12DB1D36D}"/>
            </c:ext>
          </c:extLst>
        </c:ser>
        <c:ser>
          <c:idx val="1"/>
          <c:order val="1"/>
          <c:tx>
            <c:strRef>
              <c:f>Graphs!$U$9</c:f>
              <c:strCache>
                <c:ptCount val="1"/>
                <c:pt idx="0">
                  <c:v>FET</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Graphs!$S$10:$S$16</c:f>
              <c:strCache>
                <c:ptCount val="7"/>
                <c:pt idx="0">
                  <c:v>April</c:v>
                </c:pt>
                <c:pt idx="1">
                  <c:v>May</c:v>
                </c:pt>
                <c:pt idx="2">
                  <c:v>July</c:v>
                </c:pt>
                <c:pt idx="3">
                  <c:v>August</c:v>
                </c:pt>
                <c:pt idx="4">
                  <c:v>September</c:v>
                </c:pt>
                <c:pt idx="5">
                  <c:v>October</c:v>
                </c:pt>
                <c:pt idx="6">
                  <c:v>November</c:v>
                </c:pt>
              </c:strCache>
            </c:strRef>
          </c:cat>
          <c:val>
            <c:numRef>
              <c:f>Graphs!$U$10:$U$16</c:f>
              <c:numCache>
                <c:formatCode>General</c:formatCode>
                <c:ptCount val="7"/>
                <c:pt idx="0">
                  <c:v>31</c:v>
                </c:pt>
                <c:pt idx="1">
                  <c:v>109</c:v>
                </c:pt>
                <c:pt idx="2">
                  <c:v>112</c:v>
                </c:pt>
                <c:pt idx="3">
                  <c:v>56</c:v>
                </c:pt>
              </c:numCache>
            </c:numRef>
          </c:val>
          <c:extLst>
            <c:ext xmlns:c16="http://schemas.microsoft.com/office/drawing/2014/chart" uri="{C3380CC4-5D6E-409C-BE32-E72D297353CC}">
              <c16:uniqueId val="{00000001-86F6-4C98-9C10-86C12DB1D36D}"/>
            </c:ext>
          </c:extLst>
        </c:ser>
        <c:dLbls>
          <c:showLegendKey val="0"/>
          <c:showVal val="0"/>
          <c:showCatName val="0"/>
          <c:showSerName val="0"/>
          <c:showPercent val="0"/>
          <c:showBubbleSize val="0"/>
        </c:dLbls>
        <c:gapWidth val="219"/>
        <c:overlap val="-27"/>
        <c:axId val="1861095631"/>
        <c:axId val="1861097711"/>
      </c:barChart>
      <c:catAx>
        <c:axId val="186109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7711"/>
        <c:crosses val="autoZero"/>
        <c:auto val="1"/>
        <c:lblAlgn val="ctr"/>
        <c:lblOffset val="100"/>
        <c:noMultiLvlLbl val="0"/>
      </c:catAx>
      <c:valAx>
        <c:axId val="186109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56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11-4567-8B7D-8832505B9E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11-4567-8B7D-8832505B9E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11-4567-8B7D-8832505B9E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11-4567-8B7D-8832505B9E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8AD-4BC9-83B8-D0D6335AEAD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100</c:v>
                </c:pt>
                <c:pt idx="1">
                  <c:v>17</c:v>
                </c:pt>
                <c:pt idx="2">
                  <c:v>1</c:v>
                </c:pt>
                <c:pt idx="3">
                  <c:v>0</c:v>
                </c:pt>
                <c:pt idx="4">
                  <c:v>1</c:v>
                </c:pt>
              </c:numCache>
            </c:numRef>
          </c:val>
          <c:extLst>
            <c:ext xmlns:c16="http://schemas.microsoft.com/office/drawing/2014/chart" uri="{C3380CC4-5D6E-409C-BE32-E72D297353CC}">
              <c16:uniqueId val="{00000000-D8AD-4BC9-83B8-D0D6335AEA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9F-428E-BAD6-8A52D9FA708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9F-428E-BAD6-8A52D9FA708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9F-428E-BAD6-8A52D9FA708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9F-428E-BAD6-8A52D9FA708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9F-428E-BAD6-8A52D9FA708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97</c:v>
                </c:pt>
                <c:pt idx="1">
                  <c:v>19</c:v>
                </c:pt>
                <c:pt idx="2">
                  <c:v>3</c:v>
                </c:pt>
                <c:pt idx="3">
                  <c:v>0</c:v>
                </c:pt>
                <c:pt idx="4">
                  <c:v>0</c:v>
                </c:pt>
              </c:numCache>
            </c:numRef>
          </c:val>
          <c:extLst>
            <c:ext xmlns:c16="http://schemas.microsoft.com/office/drawing/2014/chart" uri="{C3380CC4-5D6E-409C-BE32-E72D297353CC}">
              <c16:uniqueId val="{0000000A-919F-428E-BAD6-8A52D9FA708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68-4D52-A172-DD0A4B5505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68-4D52-A172-DD0A4B5505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68-4D52-A172-DD0A4B5505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68-4D52-A172-DD0A4B5505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68-4D52-A172-DD0A4B5505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95</c:v>
                </c:pt>
                <c:pt idx="1">
                  <c:v>20</c:v>
                </c:pt>
                <c:pt idx="2">
                  <c:v>2</c:v>
                </c:pt>
                <c:pt idx="3">
                  <c:v>0</c:v>
                </c:pt>
                <c:pt idx="4">
                  <c:v>0</c:v>
                </c:pt>
              </c:numCache>
            </c:numRef>
          </c:val>
          <c:extLst>
            <c:ext xmlns:c16="http://schemas.microsoft.com/office/drawing/2014/chart" uri="{C3380CC4-5D6E-409C-BE32-E72D297353CC}">
              <c16:uniqueId val="{0000000A-F768-4D52-A172-DD0A4B55050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0D3-4E56-9113-8C666ABF01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0D3-4E56-9113-8C666ABF01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0D3-4E56-9113-8C666ABF01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0D3-4E56-9113-8C666ABF01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0D3-4E56-9113-8C666ABF01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100</c:v>
                </c:pt>
                <c:pt idx="1">
                  <c:v>16</c:v>
                </c:pt>
                <c:pt idx="2">
                  <c:v>0</c:v>
                </c:pt>
                <c:pt idx="3">
                  <c:v>0</c:v>
                </c:pt>
                <c:pt idx="4">
                  <c:v>0</c:v>
                </c:pt>
              </c:numCache>
            </c:numRef>
          </c:val>
          <c:extLst>
            <c:ext xmlns:c16="http://schemas.microsoft.com/office/drawing/2014/chart" uri="{C3380CC4-5D6E-409C-BE32-E72D297353CC}">
              <c16:uniqueId val="{0000000A-90D3-4E56-9113-8C666ABF01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A2-42C1-8C57-B1FB05121DA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A2-42C1-8C57-B1FB05121DA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A2-42C1-8C57-B1FB05121DA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A2-42C1-8C57-B1FB05121DA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A2-42C1-8C57-B1FB05121DA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99</c:v>
                </c:pt>
                <c:pt idx="1">
                  <c:v>14</c:v>
                </c:pt>
                <c:pt idx="2">
                  <c:v>3</c:v>
                </c:pt>
                <c:pt idx="3">
                  <c:v>0</c:v>
                </c:pt>
                <c:pt idx="4">
                  <c:v>0</c:v>
                </c:pt>
              </c:numCache>
            </c:numRef>
          </c:val>
          <c:extLst>
            <c:ext xmlns:c16="http://schemas.microsoft.com/office/drawing/2014/chart" uri="{C3380CC4-5D6E-409C-BE32-E72D297353CC}">
              <c16:uniqueId val="{0000000A-1FA2-42C1-8C57-B1FB05121DA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F7-452D-8C29-307314AE8D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F7-452D-8C29-307314AE8D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F7-452D-8C29-307314AE8D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F7-452D-8C29-307314AE8D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F7-452D-8C29-307314AE8D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92</c:v>
                </c:pt>
                <c:pt idx="1">
                  <c:v>20</c:v>
                </c:pt>
                <c:pt idx="2">
                  <c:v>4</c:v>
                </c:pt>
                <c:pt idx="3">
                  <c:v>0</c:v>
                </c:pt>
                <c:pt idx="4">
                  <c:v>0</c:v>
                </c:pt>
              </c:numCache>
            </c:numRef>
          </c:val>
          <c:extLst>
            <c:ext xmlns:c16="http://schemas.microsoft.com/office/drawing/2014/chart" uri="{C3380CC4-5D6E-409C-BE32-E72D297353CC}">
              <c16:uniqueId val="{0000000A-DCF7-452D-8C29-307314AE8D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56-434C-9375-C7FE2A118C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56-434C-9375-C7FE2A118C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56-434C-9375-C7FE2A118C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56-434C-9375-C7FE2A118C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56-434C-9375-C7FE2A118C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97</c:v>
                </c:pt>
                <c:pt idx="1">
                  <c:v>15</c:v>
                </c:pt>
                <c:pt idx="2">
                  <c:v>4</c:v>
                </c:pt>
                <c:pt idx="3">
                  <c:v>0</c:v>
                </c:pt>
                <c:pt idx="4">
                  <c:v>0</c:v>
                </c:pt>
              </c:numCache>
            </c:numRef>
          </c:val>
          <c:extLst>
            <c:ext xmlns:c16="http://schemas.microsoft.com/office/drawing/2014/chart" uri="{C3380CC4-5D6E-409C-BE32-E72D297353CC}">
              <c16:uniqueId val="{0000000A-1B56-434C-9375-C7FE2A118C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60-40F7-8113-F69B2151A66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60-40F7-8113-F69B2151A66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60-40F7-8113-F69B2151A66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60-40F7-8113-F69B2151A66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60-40F7-8113-F69B2151A66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102</c:v>
                </c:pt>
                <c:pt idx="1">
                  <c:v>11</c:v>
                </c:pt>
                <c:pt idx="2">
                  <c:v>3</c:v>
                </c:pt>
                <c:pt idx="3">
                  <c:v>0</c:v>
                </c:pt>
                <c:pt idx="4">
                  <c:v>0</c:v>
                </c:pt>
              </c:numCache>
            </c:numRef>
          </c:val>
          <c:extLst>
            <c:ext xmlns:c16="http://schemas.microsoft.com/office/drawing/2014/chart" uri="{C3380CC4-5D6E-409C-BE32-E72D297353CC}">
              <c16:uniqueId val="{0000000A-2760-40F7-8113-F69B2151A66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3F-48D2-97C8-B440041D2FE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3F-48D2-97C8-B440041D2FE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3F-48D2-97C8-B440041D2FE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3F-48D2-97C8-B440041D2FE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3F-48D2-97C8-B440041D2F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97</c:v>
                </c:pt>
                <c:pt idx="1">
                  <c:v>18</c:v>
                </c:pt>
                <c:pt idx="2">
                  <c:v>1</c:v>
                </c:pt>
                <c:pt idx="3">
                  <c:v>0</c:v>
                </c:pt>
                <c:pt idx="4">
                  <c:v>0</c:v>
                </c:pt>
              </c:numCache>
            </c:numRef>
          </c:val>
          <c:extLst>
            <c:ext xmlns:c16="http://schemas.microsoft.com/office/drawing/2014/chart" uri="{C3380CC4-5D6E-409C-BE32-E72D297353CC}">
              <c16:uniqueId val="{0000000A-4F3F-48D2-97C8-B440041D2FE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0F-4232-A453-D26A6A0518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0F-4232-A453-D26A6A0518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0F-4232-A453-D26A6A0518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0F-4232-A453-D26A6A0518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0F-4232-A453-D26A6A0518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100</c:v>
                </c:pt>
                <c:pt idx="1">
                  <c:v>11</c:v>
                </c:pt>
                <c:pt idx="2">
                  <c:v>3</c:v>
                </c:pt>
                <c:pt idx="3">
                  <c:v>1</c:v>
                </c:pt>
                <c:pt idx="4">
                  <c:v>0</c:v>
                </c:pt>
              </c:numCache>
            </c:numRef>
          </c:val>
          <c:extLst>
            <c:ext xmlns:c16="http://schemas.microsoft.com/office/drawing/2014/chart" uri="{C3380CC4-5D6E-409C-BE32-E72D297353CC}">
              <c16:uniqueId val="{0000000A-E90F-4232-A453-D26A6A05184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38-46DF-BF22-CA1A66B4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38-46DF-BF22-CA1A66B4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38-46DF-BF22-CA1A66B4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38-46DF-BF22-CA1A66B4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38-46DF-BF22-CA1A66B4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89</c:v>
                </c:pt>
                <c:pt idx="1">
                  <c:v>25</c:v>
                </c:pt>
                <c:pt idx="2">
                  <c:v>2</c:v>
                </c:pt>
                <c:pt idx="3">
                  <c:v>0</c:v>
                </c:pt>
                <c:pt idx="4">
                  <c:v>0</c:v>
                </c:pt>
              </c:numCache>
            </c:numRef>
          </c:val>
          <c:extLst>
            <c:ext xmlns:c16="http://schemas.microsoft.com/office/drawing/2014/chart" uri="{C3380CC4-5D6E-409C-BE32-E72D297353CC}">
              <c16:uniqueId val="{0000000A-B538-46DF-BF22-CA1A66B48EE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733-41F6-A32B-356782186C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733-41F6-A32B-356782186C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733-41F6-A32B-356782186C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733-41F6-A32B-356782186C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733-41F6-A32B-356782186C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97</c:v>
                </c:pt>
                <c:pt idx="1">
                  <c:v>17</c:v>
                </c:pt>
                <c:pt idx="2">
                  <c:v>2</c:v>
                </c:pt>
                <c:pt idx="3">
                  <c:v>0</c:v>
                </c:pt>
                <c:pt idx="4">
                  <c:v>0</c:v>
                </c:pt>
              </c:numCache>
            </c:numRef>
          </c:val>
          <c:extLst>
            <c:ext xmlns:c16="http://schemas.microsoft.com/office/drawing/2014/chart" uri="{C3380CC4-5D6E-409C-BE32-E72D297353CC}">
              <c16:uniqueId val="{0000000A-0733-41F6-A32B-356782186C8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ED-44DB-ABAC-38CBC1FA04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ED-44DB-ABAC-38CBC1FA04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ED-44DB-ABAC-38CBC1FA04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ED-44DB-ABAC-38CBC1FA04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ED-44DB-ABAC-38CBC1FA04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95</c:v>
                </c:pt>
                <c:pt idx="1">
                  <c:v>18</c:v>
                </c:pt>
                <c:pt idx="2">
                  <c:v>2</c:v>
                </c:pt>
                <c:pt idx="3">
                  <c:v>1</c:v>
                </c:pt>
                <c:pt idx="4">
                  <c:v>0</c:v>
                </c:pt>
              </c:numCache>
            </c:numRef>
          </c:val>
          <c:extLst>
            <c:ext xmlns:c16="http://schemas.microsoft.com/office/drawing/2014/chart" uri="{C3380CC4-5D6E-409C-BE32-E72D297353CC}">
              <c16:uniqueId val="{0000000A-73ED-44DB-ABAC-38CBC1FA04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7E-478F-9880-80B4C2C6CD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7E-478F-9880-80B4C2C6CD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7E-478F-9880-80B4C2C6CD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7E-478F-9880-80B4C2C6CD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7E-478F-9880-80B4C2C6CD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99</c:v>
                </c:pt>
                <c:pt idx="1">
                  <c:v>15</c:v>
                </c:pt>
                <c:pt idx="2">
                  <c:v>1</c:v>
                </c:pt>
                <c:pt idx="3">
                  <c:v>0</c:v>
                </c:pt>
                <c:pt idx="4">
                  <c:v>0</c:v>
                </c:pt>
              </c:numCache>
            </c:numRef>
          </c:val>
          <c:extLst>
            <c:ext xmlns:c16="http://schemas.microsoft.com/office/drawing/2014/chart" uri="{C3380CC4-5D6E-409C-BE32-E72D297353CC}">
              <c16:uniqueId val="{0000000A-267E-478F-9880-80B4C2C6CD9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1F-4465-8AF3-CA35FBB109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1F-4465-8AF3-CA35FBB109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1F-4465-8AF3-CA35FBB109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1F-4465-8AF3-CA35FBB109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1F-4465-8AF3-CA35FBB109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98</c:v>
                </c:pt>
                <c:pt idx="1">
                  <c:v>14</c:v>
                </c:pt>
                <c:pt idx="2">
                  <c:v>1</c:v>
                </c:pt>
                <c:pt idx="3">
                  <c:v>2</c:v>
                </c:pt>
                <c:pt idx="4">
                  <c:v>0</c:v>
                </c:pt>
              </c:numCache>
            </c:numRef>
          </c:val>
          <c:extLst>
            <c:ext xmlns:c16="http://schemas.microsoft.com/office/drawing/2014/chart" uri="{C3380CC4-5D6E-409C-BE32-E72D297353CC}">
              <c16:uniqueId val="{0000000A-0C1F-4465-8AF3-CA35FBB109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69-490F-B4D2-6640D7C74F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69-490F-B4D2-6640D7C74F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69-490F-B4D2-6640D7C74F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69-490F-B4D2-6640D7C74F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69-490F-B4D2-6640D7C74F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100</c:v>
                </c:pt>
                <c:pt idx="1">
                  <c:v>11</c:v>
                </c:pt>
                <c:pt idx="2">
                  <c:v>3</c:v>
                </c:pt>
                <c:pt idx="3">
                  <c:v>0</c:v>
                </c:pt>
                <c:pt idx="4">
                  <c:v>0</c:v>
                </c:pt>
              </c:numCache>
            </c:numRef>
          </c:val>
          <c:extLst>
            <c:ext xmlns:c16="http://schemas.microsoft.com/office/drawing/2014/chart" uri="{C3380CC4-5D6E-409C-BE32-E72D297353CC}">
              <c16:uniqueId val="{0000000A-BD69-490F-B4D2-6640D7C74F5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2B-45A3-ADC5-8F7C7116FE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2B-45A3-ADC5-8F7C7116FE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2B-45A3-ADC5-8F7C7116FE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2B-45A3-ADC5-8F7C7116FE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2B-45A3-ADC5-8F7C7116FE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96</c:v>
                </c:pt>
                <c:pt idx="1">
                  <c:v>16</c:v>
                </c:pt>
                <c:pt idx="2">
                  <c:v>2</c:v>
                </c:pt>
                <c:pt idx="3">
                  <c:v>0</c:v>
                </c:pt>
                <c:pt idx="4">
                  <c:v>0</c:v>
                </c:pt>
              </c:numCache>
            </c:numRef>
          </c:val>
          <c:extLst>
            <c:ext xmlns:c16="http://schemas.microsoft.com/office/drawing/2014/chart" uri="{C3380CC4-5D6E-409C-BE32-E72D297353CC}">
              <c16:uniqueId val="{0000000A-2B2B-45A3-ADC5-8F7C7116FED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F0-419F-85D1-D65D460B2D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F0-419F-85D1-D65D460B2D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F0-419F-85D1-D65D460B2D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F0-419F-85D1-D65D460B2D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F0-419F-85D1-D65D460B2D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100</c:v>
                </c:pt>
                <c:pt idx="1">
                  <c:v>12</c:v>
                </c:pt>
                <c:pt idx="2">
                  <c:v>3</c:v>
                </c:pt>
                <c:pt idx="3">
                  <c:v>0</c:v>
                </c:pt>
                <c:pt idx="4">
                  <c:v>0</c:v>
                </c:pt>
              </c:numCache>
            </c:numRef>
          </c:val>
          <c:extLst>
            <c:ext xmlns:c16="http://schemas.microsoft.com/office/drawing/2014/chart" uri="{C3380CC4-5D6E-409C-BE32-E72D297353CC}">
              <c16:uniqueId val="{0000000A-ADF0-419F-85D1-D65D460B2D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E79-4AD0-AA8B-E9970DB4B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E79-4AD0-AA8B-E9970DB4B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E79-4AD0-AA8B-E9970DB4B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E79-4AD0-AA8B-E9970DB4B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E79-4AD0-AA8B-E9970DB4B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100</c:v>
                </c:pt>
                <c:pt idx="1">
                  <c:v>11</c:v>
                </c:pt>
                <c:pt idx="2">
                  <c:v>3</c:v>
                </c:pt>
                <c:pt idx="3">
                  <c:v>1</c:v>
                </c:pt>
                <c:pt idx="4">
                  <c:v>0</c:v>
                </c:pt>
              </c:numCache>
            </c:numRef>
          </c:val>
          <c:extLst>
            <c:ext xmlns:c16="http://schemas.microsoft.com/office/drawing/2014/chart" uri="{C3380CC4-5D6E-409C-BE32-E72D297353CC}">
              <c16:uniqueId val="{0000000A-7E79-4AD0-AA8B-E9970DB4BD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D7-439B-B208-0EA8A371F9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D7-439B-B208-0EA8A371F9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D7-439B-B208-0EA8A371F9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D7-439B-B208-0EA8A371F97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D7-439B-B208-0EA8A371F9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96</c:v>
                </c:pt>
                <c:pt idx="1">
                  <c:v>14</c:v>
                </c:pt>
                <c:pt idx="2">
                  <c:v>2</c:v>
                </c:pt>
                <c:pt idx="3">
                  <c:v>0</c:v>
                </c:pt>
                <c:pt idx="4">
                  <c:v>0</c:v>
                </c:pt>
              </c:numCache>
            </c:numRef>
          </c:val>
          <c:extLst>
            <c:ext xmlns:c16="http://schemas.microsoft.com/office/drawing/2014/chart" uri="{C3380CC4-5D6E-409C-BE32-E72D297353CC}">
              <c16:uniqueId val="{0000000A-94D7-439B-B208-0EA8A371F97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AFA-402A-8A3A-6BBC70AD4D3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AFA-402A-8A3A-6BBC70AD4D3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AFA-402A-8A3A-6BBC70AD4D3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AFA-402A-8A3A-6BBC70AD4D3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AFA-402A-8A3A-6BBC70AD4D3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100</c:v>
                </c:pt>
                <c:pt idx="1">
                  <c:v>17</c:v>
                </c:pt>
                <c:pt idx="2">
                  <c:v>1</c:v>
                </c:pt>
                <c:pt idx="3">
                  <c:v>0</c:v>
                </c:pt>
                <c:pt idx="4">
                  <c:v>1</c:v>
                </c:pt>
              </c:numCache>
            </c:numRef>
          </c:val>
          <c:extLst>
            <c:ext xmlns:c16="http://schemas.microsoft.com/office/drawing/2014/chart" uri="{C3380CC4-5D6E-409C-BE32-E72D297353CC}">
              <c16:uniqueId val="{0000000A-4AFA-402A-8A3A-6BBC70AD4D3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ACA-4A93-9824-4B9E78D83B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ACA-4A93-9824-4B9E78D83B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ACA-4A93-9824-4B9E78D83B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ACA-4A93-9824-4B9E78D83B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ACA-4A93-9824-4B9E78D83B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96</c:v>
                </c:pt>
                <c:pt idx="1">
                  <c:v>14</c:v>
                </c:pt>
                <c:pt idx="2">
                  <c:v>2</c:v>
                </c:pt>
                <c:pt idx="3">
                  <c:v>0</c:v>
                </c:pt>
                <c:pt idx="4">
                  <c:v>0</c:v>
                </c:pt>
              </c:numCache>
            </c:numRef>
          </c:val>
          <c:extLst>
            <c:ext xmlns:c16="http://schemas.microsoft.com/office/drawing/2014/chart" uri="{C3380CC4-5D6E-409C-BE32-E72D297353CC}">
              <c16:uniqueId val="{0000000A-0ACA-4A93-9824-4B9E78D83B0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2B-45FB-B3EB-AF78250C04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2B-45FB-B3EB-AF78250C04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2B-45FB-B3EB-AF78250C04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2B-45FB-B3EB-AF78250C04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2B-45FB-B3EB-AF78250C04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95</c:v>
                </c:pt>
                <c:pt idx="1">
                  <c:v>13</c:v>
                </c:pt>
                <c:pt idx="2">
                  <c:v>2</c:v>
                </c:pt>
                <c:pt idx="3">
                  <c:v>1</c:v>
                </c:pt>
                <c:pt idx="4">
                  <c:v>0</c:v>
                </c:pt>
              </c:numCache>
            </c:numRef>
          </c:val>
          <c:extLst>
            <c:ext xmlns:c16="http://schemas.microsoft.com/office/drawing/2014/chart" uri="{C3380CC4-5D6E-409C-BE32-E72D297353CC}">
              <c16:uniqueId val="{0000000A-3A2B-45FB-B3EB-AF78250C041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32-41CE-A50D-C0A291671C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32-41CE-A50D-C0A291671C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32-41CE-A50D-C0A291671C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32-41CE-A50D-C0A291671C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32-41CE-A50D-C0A291671C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100</c:v>
                </c:pt>
                <c:pt idx="1">
                  <c:v>7</c:v>
                </c:pt>
                <c:pt idx="2">
                  <c:v>5</c:v>
                </c:pt>
                <c:pt idx="3">
                  <c:v>0</c:v>
                </c:pt>
                <c:pt idx="4">
                  <c:v>0</c:v>
                </c:pt>
              </c:numCache>
            </c:numRef>
          </c:val>
          <c:extLst>
            <c:ext xmlns:c16="http://schemas.microsoft.com/office/drawing/2014/chart" uri="{C3380CC4-5D6E-409C-BE32-E72D297353CC}">
              <c16:uniqueId val="{0000000A-3932-41CE-A50D-C0A291671C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D4-4271-BC25-BACD6BD317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D4-4271-BC25-BACD6BD317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D4-4271-BC25-BACD6BD317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D4-4271-BC25-BACD6BD317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D4-4271-BC25-BACD6BD317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96</c:v>
                </c:pt>
                <c:pt idx="1">
                  <c:v>15</c:v>
                </c:pt>
                <c:pt idx="2">
                  <c:v>0</c:v>
                </c:pt>
                <c:pt idx="3">
                  <c:v>0</c:v>
                </c:pt>
                <c:pt idx="4">
                  <c:v>0</c:v>
                </c:pt>
              </c:numCache>
            </c:numRef>
          </c:val>
          <c:extLst>
            <c:ext xmlns:c16="http://schemas.microsoft.com/office/drawing/2014/chart" uri="{C3380CC4-5D6E-409C-BE32-E72D297353CC}">
              <c16:uniqueId val="{0000000A-5CD4-4271-BC25-BACD6BD3171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40-4850-861D-D4CACFFE4F6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40-4850-861D-D4CACFFE4F6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40-4850-861D-D4CACFFE4F6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40-4850-861D-D4CACFFE4F6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40-4850-861D-D4CACFFE4F6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96</c:v>
                </c:pt>
                <c:pt idx="1">
                  <c:v>14</c:v>
                </c:pt>
                <c:pt idx="2">
                  <c:v>2</c:v>
                </c:pt>
                <c:pt idx="3">
                  <c:v>0</c:v>
                </c:pt>
                <c:pt idx="4">
                  <c:v>0</c:v>
                </c:pt>
              </c:numCache>
            </c:numRef>
          </c:val>
          <c:extLst>
            <c:ext xmlns:c16="http://schemas.microsoft.com/office/drawing/2014/chart" uri="{C3380CC4-5D6E-409C-BE32-E72D297353CC}">
              <c16:uniqueId val="{0000000A-0B40-4850-861D-D4CACFFE4F6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17-48E1-9D89-6D549AE76F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17-48E1-9D89-6D549AE76F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17-48E1-9D89-6D549AE76F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17-48E1-9D89-6D549AE76F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917-48E1-9D89-6D549AE76F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96</c:v>
                </c:pt>
                <c:pt idx="1">
                  <c:v>12</c:v>
                </c:pt>
                <c:pt idx="2">
                  <c:v>2</c:v>
                </c:pt>
                <c:pt idx="3">
                  <c:v>1</c:v>
                </c:pt>
                <c:pt idx="4">
                  <c:v>0</c:v>
                </c:pt>
              </c:numCache>
            </c:numRef>
          </c:val>
          <c:extLst>
            <c:ext xmlns:c16="http://schemas.microsoft.com/office/drawing/2014/chart" uri="{C3380CC4-5D6E-409C-BE32-E72D297353CC}">
              <c16:uniqueId val="{0000000A-9917-48E1-9D89-6D549AE76F9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96-420A-BE85-4CF2D17158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96-420A-BE85-4CF2D17158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96-420A-BE85-4CF2D17158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96-420A-BE85-4CF2D17158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96-420A-BE85-4CF2D17158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95</c:v>
                </c:pt>
                <c:pt idx="1">
                  <c:v>15</c:v>
                </c:pt>
                <c:pt idx="2">
                  <c:v>2</c:v>
                </c:pt>
                <c:pt idx="3">
                  <c:v>0</c:v>
                </c:pt>
                <c:pt idx="4">
                  <c:v>0</c:v>
                </c:pt>
              </c:numCache>
            </c:numRef>
          </c:val>
          <c:extLst>
            <c:ext xmlns:c16="http://schemas.microsoft.com/office/drawing/2014/chart" uri="{C3380CC4-5D6E-409C-BE32-E72D297353CC}">
              <c16:uniqueId val="{0000000A-0096-420A-BE85-4CF2D171585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6B-44CA-840D-46A21397F3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6B-44CA-840D-46A21397F3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6B-44CA-840D-46A21397F3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6B-44CA-840D-46A21397F3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6B-44CA-840D-46A21397F3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91</c:v>
                </c:pt>
                <c:pt idx="1">
                  <c:v>17</c:v>
                </c:pt>
                <c:pt idx="2">
                  <c:v>3</c:v>
                </c:pt>
                <c:pt idx="3">
                  <c:v>1</c:v>
                </c:pt>
                <c:pt idx="4">
                  <c:v>0</c:v>
                </c:pt>
              </c:numCache>
            </c:numRef>
          </c:val>
          <c:extLst>
            <c:ext xmlns:c16="http://schemas.microsoft.com/office/drawing/2014/chart" uri="{C3380CC4-5D6E-409C-BE32-E72D297353CC}">
              <c16:uniqueId val="{0000000A-D26B-44CA-840D-46A21397F3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0-4DED-93B0-230805D5FCB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0-4DED-93B0-230805D5FCB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0-4DED-93B0-230805D5FCB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0-4DED-93B0-230805D5FCB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0-4DED-93B0-230805D5FCB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95</c:v>
                </c:pt>
                <c:pt idx="1">
                  <c:v>11</c:v>
                </c:pt>
                <c:pt idx="2">
                  <c:v>4</c:v>
                </c:pt>
                <c:pt idx="3">
                  <c:v>1</c:v>
                </c:pt>
                <c:pt idx="4">
                  <c:v>0</c:v>
                </c:pt>
              </c:numCache>
            </c:numRef>
          </c:val>
          <c:extLst>
            <c:ext xmlns:c16="http://schemas.microsoft.com/office/drawing/2014/chart" uri="{C3380CC4-5D6E-409C-BE32-E72D297353CC}">
              <c16:uniqueId val="{0000000A-32C0-4DED-93B0-230805D5FCB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CB-4B11-AC0B-04D2E57C5A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CB-4B11-AC0B-04D2E57C5A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CB-4B11-AC0B-04D2E57C5A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CB-4B11-AC0B-04D2E57C5A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CB-4B11-AC0B-04D2E57C5A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95</c:v>
                </c:pt>
                <c:pt idx="1">
                  <c:v>15</c:v>
                </c:pt>
                <c:pt idx="2">
                  <c:v>1</c:v>
                </c:pt>
                <c:pt idx="3">
                  <c:v>0</c:v>
                </c:pt>
                <c:pt idx="4">
                  <c:v>1</c:v>
                </c:pt>
              </c:numCache>
            </c:numRef>
          </c:val>
          <c:extLst>
            <c:ext xmlns:c16="http://schemas.microsoft.com/office/drawing/2014/chart" uri="{C3380CC4-5D6E-409C-BE32-E72D297353CC}">
              <c16:uniqueId val="{0000000A-49CB-4B11-AC0B-04D2E57C5A8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CD-49EB-873A-FB45FA1429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CD-49EB-873A-FB45FA1429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CD-49EB-873A-FB45FA1429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CD-49EB-873A-FB45FA1429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CD-49EB-873A-FB45FA1429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99</c:v>
                </c:pt>
                <c:pt idx="1">
                  <c:v>12</c:v>
                </c:pt>
                <c:pt idx="2">
                  <c:v>1</c:v>
                </c:pt>
                <c:pt idx="3">
                  <c:v>0</c:v>
                </c:pt>
                <c:pt idx="4">
                  <c:v>0</c:v>
                </c:pt>
              </c:numCache>
            </c:numRef>
          </c:val>
          <c:extLst>
            <c:ext xmlns:c16="http://schemas.microsoft.com/office/drawing/2014/chart" uri="{C3380CC4-5D6E-409C-BE32-E72D297353CC}">
              <c16:uniqueId val="{0000000A-15CD-49EB-873A-FB45FA1429C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9E-4845-8B54-6F3444B1A4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9E-4845-8B54-6F3444B1A4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9E-4845-8B54-6F3444B1A4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9E-4845-8B54-6F3444B1A4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9E-4845-8B54-6F3444B1A4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95</c:v>
                </c:pt>
                <c:pt idx="1">
                  <c:v>13</c:v>
                </c:pt>
                <c:pt idx="2">
                  <c:v>2</c:v>
                </c:pt>
                <c:pt idx="3">
                  <c:v>1</c:v>
                </c:pt>
                <c:pt idx="4">
                  <c:v>0</c:v>
                </c:pt>
              </c:numCache>
            </c:numRef>
          </c:val>
          <c:extLst>
            <c:ext xmlns:c16="http://schemas.microsoft.com/office/drawing/2014/chart" uri="{C3380CC4-5D6E-409C-BE32-E72D297353CC}">
              <c16:uniqueId val="{0000000A-C19E-4845-8B54-6F3444B1A4D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AA-419C-B48A-1B933AB121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AA-419C-B48A-1B933AB121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AA-419C-B48A-1B933AB121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AA-419C-B48A-1B933AB121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AA-419C-B48A-1B933AB121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99</c:v>
                </c:pt>
                <c:pt idx="1">
                  <c:v>10</c:v>
                </c:pt>
                <c:pt idx="2">
                  <c:v>3</c:v>
                </c:pt>
                <c:pt idx="3">
                  <c:v>0</c:v>
                </c:pt>
                <c:pt idx="4">
                  <c:v>0</c:v>
                </c:pt>
              </c:numCache>
            </c:numRef>
          </c:val>
          <c:extLst>
            <c:ext xmlns:c16="http://schemas.microsoft.com/office/drawing/2014/chart" uri="{C3380CC4-5D6E-409C-BE32-E72D297353CC}">
              <c16:uniqueId val="{0000000A-B5AA-419C-B48A-1B933AB1217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16-40FF-B848-DCF5777296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16-40FF-B848-DCF5777296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16-40FF-B848-DCF5777296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16-40FF-B848-DCF5777296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16-40FF-B848-DCF5777296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97</c:v>
                </c:pt>
                <c:pt idx="1">
                  <c:v>14</c:v>
                </c:pt>
                <c:pt idx="2">
                  <c:v>0</c:v>
                </c:pt>
                <c:pt idx="3">
                  <c:v>0</c:v>
                </c:pt>
                <c:pt idx="4">
                  <c:v>0</c:v>
                </c:pt>
              </c:numCache>
            </c:numRef>
          </c:val>
          <c:extLst>
            <c:ext xmlns:c16="http://schemas.microsoft.com/office/drawing/2014/chart" uri="{C3380CC4-5D6E-409C-BE32-E72D297353CC}">
              <c16:uniqueId val="{0000000A-D716-40FF-B848-DCF5777296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C-4441-A852-79FAE23343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C-4441-A852-79FAE23343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C-4441-A852-79FAE23343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C-4441-A852-79FAE23343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C-4441-A852-79FAE2334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92</c:v>
                </c:pt>
                <c:pt idx="1">
                  <c:v>14</c:v>
                </c:pt>
                <c:pt idx="2">
                  <c:v>4</c:v>
                </c:pt>
                <c:pt idx="3">
                  <c:v>1</c:v>
                </c:pt>
                <c:pt idx="4">
                  <c:v>0</c:v>
                </c:pt>
              </c:numCache>
            </c:numRef>
          </c:val>
          <c:extLst>
            <c:ext xmlns:c16="http://schemas.microsoft.com/office/drawing/2014/chart" uri="{C3380CC4-5D6E-409C-BE32-E72D297353CC}">
              <c16:uniqueId val="{0000000A-D2CC-4441-A852-79FAE23343C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6E-44EE-A155-E71AE118BEF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6E-44EE-A155-E71AE118BEF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6E-44EE-A155-E71AE118BEF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6E-44EE-A155-E71AE118BEF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6E-44EE-A155-E71AE118BE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97</c:v>
                </c:pt>
                <c:pt idx="1">
                  <c:v>11</c:v>
                </c:pt>
                <c:pt idx="2">
                  <c:v>2</c:v>
                </c:pt>
                <c:pt idx="3">
                  <c:v>0</c:v>
                </c:pt>
                <c:pt idx="4">
                  <c:v>0</c:v>
                </c:pt>
              </c:numCache>
            </c:numRef>
          </c:val>
          <c:extLst>
            <c:ext xmlns:c16="http://schemas.microsoft.com/office/drawing/2014/chart" uri="{C3380CC4-5D6E-409C-BE32-E72D297353CC}">
              <c16:uniqueId val="{0000000A-546E-44EE-A155-E71AE118BEF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F5-45C4-8D3E-A6376F7A03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F5-45C4-8D3E-A6376F7A03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F5-45C4-8D3E-A6376F7A03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F5-45C4-8D3E-A6376F7A03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F5-45C4-8D3E-A6376F7A03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92</c:v>
                </c:pt>
                <c:pt idx="1">
                  <c:v>17</c:v>
                </c:pt>
                <c:pt idx="2">
                  <c:v>2</c:v>
                </c:pt>
                <c:pt idx="3">
                  <c:v>0</c:v>
                </c:pt>
                <c:pt idx="4">
                  <c:v>0</c:v>
                </c:pt>
              </c:numCache>
            </c:numRef>
          </c:val>
          <c:extLst>
            <c:ext xmlns:c16="http://schemas.microsoft.com/office/drawing/2014/chart" uri="{C3380CC4-5D6E-409C-BE32-E72D297353CC}">
              <c16:uniqueId val="{0000000A-CAF5-45C4-8D3E-A6376F7A03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26-4347-9784-A00E32010D3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26-4347-9784-A00E32010D3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26-4347-9784-A00E32010D3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26-4347-9784-A00E32010D3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26-4347-9784-A00E32010D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94</c:v>
                </c:pt>
                <c:pt idx="1">
                  <c:v>15</c:v>
                </c:pt>
                <c:pt idx="2">
                  <c:v>2</c:v>
                </c:pt>
                <c:pt idx="3">
                  <c:v>0</c:v>
                </c:pt>
                <c:pt idx="4">
                  <c:v>0</c:v>
                </c:pt>
              </c:numCache>
            </c:numRef>
          </c:val>
          <c:extLst>
            <c:ext xmlns:c16="http://schemas.microsoft.com/office/drawing/2014/chart" uri="{C3380CC4-5D6E-409C-BE32-E72D297353CC}">
              <c16:uniqueId val="{0000000A-AC26-4347-9784-A00E32010D3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3F-474A-81F5-D6D93C40CB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3F-474A-81F5-D6D93C40CB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3F-474A-81F5-D6D93C40CB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3F-474A-81F5-D6D93C40CB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3F-474A-81F5-D6D93C40CB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91</c:v>
                </c:pt>
                <c:pt idx="1">
                  <c:v>16</c:v>
                </c:pt>
                <c:pt idx="2">
                  <c:v>3</c:v>
                </c:pt>
                <c:pt idx="3">
                  <c:v>0</c:v>
                </c:pt>
                <c:pt idx="4">
                  <c:v>0</c:v>
                </c:pt>
              </c:numCache>
            </c:numRef>
          </c:val>
          <c:extLst>
            <c:ext xmlns:c16="http://schemas.microsoft.com/office/drawing/2014/chart" uri="{C3380CC4-5D6E-409C-BE32-E72D297353CC}">
              <c16:uniqueId val="{0000000A-1B3F-474A-81F5-D6D93C40CB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9F-4B32-AC6B-9C60BEBED8A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9F-4B32-AC6B-9C60BEBED8A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9F-4B32-AC6B-9C60BEBED8A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9F-4B32-AC6B-9C60BEBED8A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9F-4B32-AC6B-9C60BEBED8A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87</c:v>
                </c:pt>
                <c:pt idx="1">
                  <c:v>21</c:v>
                </c:pt>
                <c:pt idx="2">
                  <c:v>2</c:v>
                </c:pt>
                <c:pt idx="3">
                  <c:v>0</c:v>
                </c:pt>
                <c:pt idx="4">
                  <c:v>0</c:v>
                </c:pt>
              </c:numCache>
            </c:numRef>
          </c:val>
          <c:extLst>
            <c:ext xmlns:c16="http://schemas.microsoft.com/office/drawing/2014/chart" uri="{C3380CC4-5D6E-409C-BE32-E72D297353CC}">
              <c16:uniqueId val="{0000000A-979F-4B32-AC6B-9C60BEBED8A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B2A-4E75-B261-9DC8893DF9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B2A-4E75-B261-9DC8893DF9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B2A-4E75-B261-9DC8893DF9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B2A-4E75-B261-9DC8893DF9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B2A-4E75-B261-9DC8893DF9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92</c:v>
                </c:pt>
                <c:pt idx="1">
                  <c:v>17</c:v>
                </c:pt>
                <c:pt idx="2">
                  <c:v>2</c:v>
                </c:pt>
                <c:pt idx="3">
                  <c:v>0</c:v>
                </c:pt>
                <c:pt idx="4">
                  <c:v>0</c:v>
                </c:pt>
              </c:numCache>
            </c:numRef>
          </c:val>
          <c:extLst>
            <c:ext xmlns:c16="http://schemas.microsoft.com/office/drawing/2014/chart" uri="{C3380CC4-5D6E-409C-BE32-E72D297353CC}">
              <c16:uniqueId val="{0000000A-CB2A-4E75-B261-9DC8893DF9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13-4D8C-B00B-AA0380C6D7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13-4D8C-B00B-AA0380C6D7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13-4D8C-B00B-AA0380C6D7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13-4D8C-B00B-AA0380C6D7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13-4D8C-B00B-AA0380C6D7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92</c:v>
                </c:pt>
                <c:pt idx="1">
                  <c:v>15</c:v>
                </c:pt>
                <c:pt idx="2">
                  <c:v>4</c:v>
                </c:pt>
                <c:pt idx="3">
                  <c:v>0</c:v>
                </c:pt>
                <c:pt idx="4">
                  <c:v>0</c:v>
                </c:pt>
              </c:numCache>
            </c:numRef>
          </c:val>
          <c:extLst>
            <c:ext xmlns:c16="http://schemas.microsoft.com/office/drawing/2014/chart" uri="{C3380CC4-5D6E-409C-BE32-E72D297353CC}">
              <c16:uniqueId val="{0000000A-2A13-4D8C-B00B-AA0380C6D73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4E-458C-A681-40E8546A7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4E-458C-A681-40E8546A7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4E-458C-A681-40E8546A7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4E-458C-A681-40E8546A7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4E-458C-A681-40E8546A7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100</c:v>
                </c:pt>
                <c:pt idx="1">
                  <c:v>7</c:v>
                </c:pt>
                <c:pt idx="2">
                  <c:v>5</c:v>
                </c:pt>
                <c:pt idx="3">
                  <c:v>0</c:v>
                </c:pt>
                <c:pt idx="4">
                  <c:v>0</c:v>
                </c:pt>
              </c:numCache>
            </c:numRef>
          </c:val>
          <c:extLst>
            <c:ext xmlns:c16="http://schemas.microsoft.com/office/drawing/2014/chart" uri="{C3380CC4-5D6E-409C-BE32-E72D297353CC}">
              <c16:uniqueId val="{0000000A-244E-458C-A681-40E8546A7D2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6-4310-BBDA-7DE0460DF7D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4E6-4310-BBDA-7DE0460DF7D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6-4310-BBDA-7DE0460DF7D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6-4310-BBDA-7DE0460DF7D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6-4310-BBDA-7DE0460DF7D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60</c:v>
                </c:pt>
                <c:pt idx="1">
                  <c:v>4</c:v>
                </c:pt>
                <c:pt idx="2">
                  <c:v>2</c:v>
                </c:pt>
                <c:pt idx="3">
                  <c:v>0</c:v>
                </c:pt>
                <c:pt idx="4">
                  <c:v>2</c:v>
                </c:pt>
              </c:numCache>
            </c:numRef>
          </c:val>
          <c:extLst>
            <c:ext xmlns:c16="http://schemas.microsoft.com/office/drawing/2014/chart" uri="{C3380CC4-5D6E-409C-BE32-E72D297353CC}">
              <c16:uniqueId val="{0000000A-F4E6-4310-BBDA-7DE0460DF7D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88-4137-96EA-FF5645DEC2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88-4137-96EA-FF5645DEC2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88-4137-96EA-FF5645DEC2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88-4137-96EA-FF5645DEC2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88-4137-96EA-FF5645DEC2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60</c:v>
                </c:pt>
                <c:pt idx="1">
                  <c:v>3</c:v>
                </c:pt>
                <c:pt idx="2">
                  <c:v>4</c:v>
                </c:pt>
                <c:pt idx="3">
                  <c:v>0</c:v>
                </c:pt>
                <c:pt idx="4">
                  <c:v>0</c:v>
                </c:pt>
              </c:numCache>
            </c:numRef>
          </c:val>
          <c:extLst>
            <c:ext xmlns:c16="http://schemas.microsoft.com/office/drawing/2014/chart" uri="{C3380CC4-5D6E-409C-BE32-E72D297353CC}">
              <c16:uniqueId val="{0000000A-1D88-4137-96EA-FF5645DEC2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EF-4891-8934-53A7D56F7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EF-4891-8934-53A7D56F7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EF-4891-8934-53A7D56F7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EF-4891-8934-53A7D56F7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EF-4891-8934-53A7D56F7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58</c:v>
                </c:pt>
                <c:pt idx="1">
                  <c:v>8</c:v>
                </c:pt>
                <c:pt idx="2">
                  <c:v>2</c:v>
                </c:pt>
                <c:pt idx="3">
                  <c:v>0</c:v>
                </c:pt>
                <c:pt idx="4">
                  <c:v>0</c:v>
                </c:pt>
              </c:numCache>
            </c:numRef>
          </c:val>
          <c:extLst>
            <c:ext xmlns:c16="http://schemas.microsoft.com/office/drawing/2014/chart" uri="{C3380CC4-5D6E-409C-BE32-E72D297353CC}">
              <c16:uniqueId val="{0000000A-09EF-4891-8934-53A7D56F703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F-420C-94EE-039E3EBBB7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F-420C-94EE-039E3EBBB7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F-420C-94EE-039E3EBBB7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F-420C-94EE-039E3EBBB7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F-420C-94EE-039E3EBBB7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61</c:v>
                </c:pt>
                <c:pt idx="1">
                  <c:v>5</c:v>
                </c:pt>
                <c:pt idx="2">
                  <c:v>2</c:v>
                </c:pt>
                <c:pt idx="3">
                  <c:v>0</c:v>
                </c:pt>
                <c:pt idx="4">
                  <c:v>0</c:v>
                </c:pt>
              </c:numCache>
            </c:numRef>
          </c:val>
          <c:extLst>
            <c:ext xmlns:c16="http://schemas.microsoft.com/office/drawing/2014/chart" uri="{C3380CC4-5D6E-409C-BE32-E72D297353CC}">
              <c16:uniqueId val="{0000000A-648F-420C-94EE-039E3EBBB7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F5-4401-9613-9097259EF80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F5-4401-9613-9097259EF80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F5-4401-9613-9097259EF80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F5-4401-9613-9097259EF80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F5-4401-9613-9097259EF8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63</c:v>
                </c:pt>
                <c:pt idx="1">
                  <c:v>4</c:v>
                </c:pt>
                <c:pt idx="2">
                  <c:v>1</c:v>
                </c:pt>
                <c:pt idx="3">
                  <c:v>0</c:v>
                </c:pt>
                <c:pt idx="4">
                  <c:v>0</c:v>
                </c:pt>
              </c:numCache>
            </c:numRef>
          </c:val>
          <c:extLst>
            <c:ext xmlns:c16="http://schemas.microsoft.com/office/drawing/2014/chart" uri="{C3380CC4-5D6E-409C-BE32-E72D297353CC}">
              <c16:uniqueId val="{0000000A-9CF5-4401-9613-9097259EF80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504-4176-AA0B-21BEB95CDB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504-4176-AA0B-21BEB95CDB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504-4176-AA0B-21BEB95CDB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504-4176-AA0B-21BEB95CDB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504-4176-AA0B-21BEB95CD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53</c:v>
                </c:pt>
                <c:pt idx="1">
                  <c:v>12</c:v>
                </c:pt>
                <c:pt idx="2">
                  <c:v>3</c:v>
                </c:pt>
                <c:pt idx="3">
                  <c:v>0</c:v>
                </c:pt>
                <c:pt idx="4">
                  <c:v>0</c:v>
                </c:pt>
              </c:numCache>
            </c:numRef>
          </c:val>
          <c:extLst>
            <c:ext xmlns:c16="http://schemas.microsoft.com/office/drawing/2014/chart" uri="{C3380CC4-5D6E-409C-BE32-E72D297353CC}">
              <c16:uniqueId val="{0000000A-C504-4176-AA0B-21BEB95CDB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0A-4510-9C59-8725795300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0A-4510-9C59-8725795300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0A-4510-9C59-8725795300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0A-4510-9C59-8725795300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0A-4510-9C59-8725795300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57</c:v>
                </c:pt>
                <c:pt idx="1">
                  <c:v>8</c:v>
                </c:pt>
                <c:pt idx="2">
                  <c:v>2</c:v>
                </c:pt>
                <c:pt idx="3">
                  <c:v>0</c:v>
                </c:pt>
                <c:pt idx="4">
                  <c:v>1</c:v>
                </c:pt>
              </c:numCache>
            </c:numRef>
          </c:val>
          <c:extLst>
            <c:ext xmlns:c16="http://schemas.microsoft.com/office/drawing/2014/chart" uri="{C3380CC4-5D6E-409C-BE32-E72D297353CC}">
              <c16:uniqueId val="{0000000A-BE0A-4510-9C59-87257953001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FD-4E0E-AA95-CC2F066E2A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FD-4E0E-AA95-CC2F066E2A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FD-4E0E-AA95-CC2F066E2A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FD-4E0E-AA95-CC2F066E2A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FD-4E0E-AA95-CC2F066E2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61</c:v>
                </c:pt>
                <c:pt idx="1">
                  <c:v>4</c:v>
                </c:pt>
                <c:pt idx="2">
                  <c:v>3</c:v>
                </c:pt>
                <c:pt idx="3">
                  <c:v>0</c:v>
                </c:pt>
                <c:pt idx="4">
                  <c:v>0</c:v>
                </c:pt>
              </c:numCache>
            </c:numRef>
          </c:val>
          <c:extLst>
            <c:ext xmlns:c16="http://schemas.microsoft.com/office/drawing/2014/chart" uri="{C3380CC4-5D6E-409C-BE32-E72D297353CC}">
              <c16:uniqueId val="{0000000A-69FD-4E0E-AA95-CC2F066E2A4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D1-41D9-91E2-F1B78F0B19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D1-41D9-91E2-F1B78F0B19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D1-41D9-91E2-F1B78F0B19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D1-41D9-91E2-F1B78F0B19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D1-41D9-91E2-F1B78F0B19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55</c:v>
                </c:pt>
                <c:pt idx="1">
                  <c:v>9</c:v>
                </c:pt>
                <c:pt idx="2">
                  <c:v>0</c:v>
                </c:pt>
                <c:pt idx="3">
                  <c:v>0</c:v>
                </c:pt>
                <c:pt idx="4">
                  <c:v>2</c:v>
                </c:pt>
              </c:numCache>
            </c:numRef>
          </c:val>
          <c:extLst>
            <c:ext xmlns:c16="http://schemas.microsoft.com/office/drawing/2014/chart" uri="{C3380CC4-5D6E-409C-BE32-E72D297353CC}">
              <c16:uniqueId val="{0000000A-5ED1-41D9-91E2-F1B78F0B194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6BF-41B9-8328-1AE4835709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6BF-41B9-8328-1AE4835709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6BF-41B9-8328-1AE4835709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6BF-41B9-8328-1AE4835709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6BF-41B9-8328-1AE4835709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62</c:v>
                </c:pt>
                <c:pt idx="1">
                  <c:v>2</c:v>
                </c:pt>
                <c:pt idx="2">
                  <c:v>1</c:v>
                </c:pt>
                <c:pt idx="3">
                  <c:v>0</c:v>
                </c:pt>
                <c:pt idx="4">
                  <c:v>1</c:v>
                </c:pt>
              </c:numCache>
            </c:numRef>
          </c:val>
          <c:extLst>
            <c:ext xmlns:c16="http://schemas.microsoft.com/office/drawing/2014/chart" uri="{C3380CC4-5D6E-409C-BE32-E72D297353CC}">
              <c16:uniqueId val="{0000000A-96BF-41B9-8328-1AE48357094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F9-4BA7-9BB9-AB34FCE3F6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F9-4BA7-9BB9-AB34FCE3F6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F9-4BA7-9BB9-AB34FCE3F6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F9-4BA7-9BB9-AB34FCE3F6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F9-4BA7-9BB9-AB34FCE3F6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96</c:v>
                </c:pt>
                <c:pt idx="1">
                  <c:v>15</c:v>
                </c:pt>
                <c:pt idx="2">
                  <c:v>0</c:v>
                </c:pt>
                <c:pt idx="3">
                  <c:v>0</c:v>
                </c:pt>
                <c:pt idx="4">
                  <c:v>0</c:v>
                </c:pt>
              </c:numCache>
            </c:numRef>
          </c:val>
          <c:extLst>
            <c:ext xmlns:c16="http://schemas.microsoft.com/office/drawing/2014/chart" uri="{C3380CC4-5D6E-409C-BE32-E72D297353CC}">
              <c16:uniqueId val="{0000000A-76F9-4BA7-9BB9-AB34FCE3F6D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88-4C7A-98FD-88442FBD99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88-4C7A-98FD-88442FBD99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88-4C7A-98FD-88442FBD99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88-4C7A-98FD-88442FBD99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88-4C7A-98FD-88442FBD99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54</c:v>
                </c:pt>
                <c:pt idx="1">
                  <c:v>7</c:v>
                </c:pt>
                <c:pt idx="2">
                  <c:v>4</c:v>
                </c:pt>
                <c:pt idx="3">
                  <c:v>0</c:v>
                </c:pt>
                <c:pt idx="4">
                  <c:v>0</c:v>
                </c:pt>
              </c:numCache>
            </c:numRef>
          </c:val>
          <c:extLst>
            <c:ext xmlns:c16="http://schemas.microsoft.com/office/drawing/2014/chart" uri="{C3380CC4-5D6E-409C-BE32-E72D297353CC}">
              <c16:uniqueId val="{0000000A-4F88-4C7A-98FD-88442FBD99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AC-4762-915E-10CAAF7FCE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AC-4762-915E-10CAAF7FCE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AC-4762-915E-10CAAF7FCE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AC-4762-915E-10CAAF7FCE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AC-4762-915E-10CAAF7FCE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57</c:v>
                </c:pt>
                <c:pt idx="1">
                  <c:v>8</c:v>
                </c:pt>
                <c:pt idx="2">
                  <c:v>1</c:v>
                </c:pt>
                <c:pt idx="3">
                  <c:v>0</c:v>
                </c:pt>
                <c:pt idx="4">
                  <c:v>0</c:v>
                </c:pt>
              </c:numCache>
            </c:numRef>
          </c:val>
          <c:extLst>
            <c:ext xmlns:c16="http://schemas.microsoft.com/office/drawing/2014/chart" uri="{C3380CC4-5D6E-409C-BE32-E72D297353CC}">
              <c16:uniqueId val="{0000000A-A6AC-4762-915E-10CAAF7FCE7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7F-4E70-A490-5287BDFDE72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7F-4E70-A490-5287BDFDE72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7F-4E70-A490-5287BDFDE72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7F-4E70-A490-5287BDFDE72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7F-4E70-A490-5287BDFDE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55</c:v>
                </c:pt>
                <c:pt idx="1">
                  <c:v>6</c:v>
                </c:pt>
                <c:pt idx="2">
                  <c:v>4</c:v>
                </c:pt>
                <c:pt idx="3">
                  <c:v>0</c:v>
                </c:pt>
                <c:pt idx="4">
                  <c:v>0</c:v>
                </c:pt>
              </c:numCache>
            </c:numRef>
          </c:val>
          <c:extLst>
            <c:ext xmlns:c16="http://schemas.microsoft.com/office/drawing/2014/chart" uri="{C3380CC4-5D6E-409C-BE32-E72D297353CC}">
              <c16:uniqueId val="{0000000A-707F-4E70-A490-5287BDFDE72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69-4D86-885D-1BA7A517A67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69-4D86-885D-1BA7A517A67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69-4D86-885D-1BA7A517A67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69-4D86-885D-1BA7A517A67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69-4D86-885D-1BA7A517A67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61</c:v>
                </c:pt>
                <c:pt idx="1">
                  <c:v>5</c:v>
                </c:pt>
                <c:pt idx="2">
                  <c:v>0</c:v>
                </c:pt>
                <c:pt idx="3">
                  <c:v>0</c:v>
                </c:pt>
                <c:pt idx="4">
                  <c:v>0</c:v>
                </c:pt>
              </c:numCache>
            </c:numRef>
          </c:val>
          <c:extLst>
            <c:ext xmlns:c16="http://schemas.microsoft.com/office/drawing/2014/chart" uri="{C3380CC4-5D6E-409C-BE32-E72D297353CC}">
              <c16:uniqueId val="{0000000A-D769-4D86-885D-1BA7A517A67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BB0-4EEB-A2AA-2BDBFD710AE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BB0-4EEB-A2AA-2BDBFD710AE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BB0-4EEB-A2AA-2BDBFD710AE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BB0-4EEB-A2AA-2BDBFD710AE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BB0-4EEB-A2AA-2BDBFD710A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56</c:v>
                </c:pt>
                <c:pt idx="1">
                  <c:v>9</c:v>
                </c:pt>
                <c:pt idx="2">
                  <c:v>1</c:v>
                </c:pt>
                <c:pt idx="3">
                  <c:v>0</c:v>
                </c:pt>
                <c:pt idx="4">
                  <c:v>0</c:v>
                </c:pt>
              </c:numCache>
            </c:numRef>
          </c:val>
          <c:extLst>
            <c:ext xmlns:c16="http://schemas.microsoft.com/office/drawing/2014/chart" uri="{C3380CC4-5D6E-409C-BE32-E72D297353CC}">
              <c16:uniqueId val="{0000000A-FBB0-4EEB-A2AA-2BDBFD710AE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667-48C9-BAA4-943C5000F0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667-48C9-BAA4-943C5000F0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667-48C9-BAA4-943C5000F0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667-48C9-BAA4-943C5000F0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667-48C9-BAA4-943C5000F0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55</c:v>
                </c:pt>
                <c:pt idx="1">
                  <c:v>8</c:v>
                </c:pt>
                <c:pt idx="2">
                  <c:v>1</c:v>
                </c:pt>
                <c:pt idx="3">
                  <c:v>0</c:v>
                </c:pt>
                <c:pt idx="4">
                  <c:v>1</c:v>
                </c:pt>
              </c:numCache>
            </c:numRef>
          </c:val>
          <c:extLst>
            <c:ext xmlns:c16="http://schemas.microsoft.com/office/drawing/2014/chart" uri="{C3380CC4-5D6E-409C-BE32-E72D297353CC}">
              <c16:uniqueId val="{0000000A-8667-48C9-BAA4-943C5000F07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DD-43E5-84EB-0F6053B2F41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DD-43E5-84EB-0F6053B2F41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DD-43E5-84EB-0F6053B2F41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DD-43E5-84EB-0F6053B2F41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DD-43E5-84EB-0F6053B2F4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56</c:v>
                </c:pt>
                <c:pt idx="1">
                  <c:v>7</c:v>
                </c:pt>
                <c:pt idx="2">
                  <c:v>2</c:v>
                </c:pt>
                <c:pt idx="3">
                  <c:v>0</c:v>
                </c:pt>
                <c:pt idx="4">
                  <c:v>1</c:v>
                </c:pt>
              </c:numCache>
            </c:numRef>
          </c:val>
          <c:extLst>
            <c:ext xmlns:c16="http://schemas.microsoft.com/office/drawing/2014/chart" uri="{C3380CC4-5D6E-409C-BE32-E72D297353CC}">
              <c16:uniqueId val="{0000000A-9ADD-43E5-84EB-0F6053B2F41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E86-4BF1-A9EA-FA80DCBBD9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E86-4BF1-A9EA-FA80DCBBD9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E86-4BF1-A9EA-FA80DCBBD9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E86-4BF1-A9EA-FA80DCBBD9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E86-4BF1-A9EA-FA80DCBBD9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59</c:v>
                </c:pt>
                <c:pt idx="1">
                  <c:v>6</c:v>
                </c:pt>
                <c:pt idx="2">
                  <c:v>0</c:v>
                </c:pt>
                <c:pt idx="3">
                  <c:v>0</c:v>
                </c:pt>
                <c:pt idx="4">
                  <c:v>0</c:v>
                </c:pt>
              </c:numCache>
            </c:numRef>
          </c:val>
          <c:extLst>
            <c:ext xmlns:c16="http://schemas.microsoft.com/office/drawing/2014/chart" uri="{C3380CC4-5D6E-409C-BE32-E72D297353CC}">
              <c16:uniqueId val="{0000000A-4E86-4BF1-A9EA-FA80DCBBD9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Responses per District</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58-4F4C-A6A6-4B23492301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58-4F4C-A6A6-4B23492301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58-4F4C-A6A6-4B23492301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58-4F4C-A6A6-4B2349230175}"/>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58-4F4C-A6A6-4B234923017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D58-4F4C-A6A6-4B2349230175}"/>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D58-4F4C-A6A6-4B2349230175}"/>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D58-4F4C-A6A6-4B2349230175}"/>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D58-4F4C-A6A6-4B2349230175}"/>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D58-4F4C-A6A6-4B2349230175}"/>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AD58-4F4C-A6A6-4B2349230175}"/>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AD58-4F4C-A6A6-4B23492301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10</c:v>
                </c:pt>
                <c:pt idx="1">
                  <c:v>12</c:v>
                </c:pt>
                <c:pt idx="2">
                  <c:v>1</c:v>
                </c:pt>
                <c:pt idx="3">
                  <c:v>2</c:v>
                </c:pt>
                <c:pt idx="4">
                  <c:v>30</c:v>
                </c:pt>
                <c:pt idx="5">
                  <c:v>4</c:v>
                </c:pt>
                <c:pt idx="6">
                  <c:v>26</c:v>
                </c:pt>
                <c:pt idx="7">
                  <c:v>11</c:v>
                </c:pt>
                <c:pt idx="8">
                  <c:v>28</c:v>
                </c:pt>
                <c:pt idx="9">
                  <c:v>6</c:v>
                </c:pt>
                <c:pt idx="10">
                  <c:v>4</c:v>
                </c:pt>
                <c:pt idx="11">
                  <c:v>21</c:v>
                </c:pt>
              </c:numCache>
            </c:numRef>
          </c:val>
          <c:extLst>
            <c:ext xmlns:c16="http://schemas.microsoft.com/office/drawing/2014/chart" uri="{C3380CC4-5D6E-409C-BE32-E72D297353CC}">
              <c16:uniqueId val="{00000000-A56E-4EE0-AD65-7F1883CABD1A}"/>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79-458D-A6BE-EC2333D876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79-458D-A6BE-EC2333D876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79-458D-A6BE-EC2333D876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79-458D-A6BE-EC2333D876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79-458D-A6BE-EC2333D876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[1]FET!$H$127:$H$131</c:f>
              <c:strCache>
                <c:ptCount val="5"/>
                <c:pt idx="0">
                  <c:v>According to teaching plan</c:v>
                </c:pt>
                <c:pt idx="1">
                  <c:v>±1 week behind</c:v>
                </c:pt>
                <c:pt idx="2">
                  <c:v>±2 weeks behind</c:v>
                </c:pt>
                <c:pt idx="3">
                  <c:v>±3 weeks behind</c:v>
                </c:pt>
                <c:pt idx="4">
                  <c:v>±4 weeks behind</c:v>
                </c:pt>
              </c:strCache>
            </c:strRef>
          </c:cat>
          <c:val>
            <c:numRef>
              <c:f>[1]FET!$I$127:$I$131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A-D579-458D-A6BE-EC2333D87671}"/>
            </c:ext>
          </c:extLst>
        </c:ser>
        <c:dLbls>
          <c:showLegendKey val="0"/>
          <c:showVal val="0"/>
          <c:showCatName val="0"/>
          <c:showSerName val="0"/>
          <c:showPercent val="0"/>
          <c:showBubbleSize val="0"/>
        </c:dLbls>
        <c:gapWidth val="150"/>
        <c:shape val="box"/>
        <c:axId val="1945715135"/>
        <c:axId val="1995203151"/>
        <c:axId val="0"/>
      </c:bar3DChart>
      <c:catAx>
        <c:axId val="19457151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5203151"/>
        <c:crosses val="autoZero"/>
        <c:auto val="1"/>
        <c:lblAlgn val="ctr"/>
        <c:lblOffset val="100"/>
        <c:noMultiLvlLbl val="0"/>
      </c:catAx>
      <c:valAx>
        <c:axId val="199520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45715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FA-4064-986C-C02557F08C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FA-4064-986C-C02557F08C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FA-4064-986C-C02557F08C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FA-4064-986C-C02557F08C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FA-4064-986C-C02557F08C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96</c:v>
                </c:pt>
                <c:pt idx="1">
                  <c:v>14</c:v>
                </c:pt>
                <c:pt idx="2">
                  <c:v>2</c:v>
                </c:pt>
                <c:pt idx="3">
                  <c:v>0</c:v>
                </c:pt>
                <c:pt idx="4">
                  <c:v>0</c:v>
                </c:pt>
              </c:numCache>
            </c:numRef>
          </c:val>
          <c:extLst>
            <c:ext xmlns:c16="http://schemas.microsoft.com/office/drawing/2014/chart" uri="{C3380CC4-5D6E-409C-BE32-E72D297353CC}">
              <c16:uniqueId val="{0000000A-88FA-4064-986C-C02557F08C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76-40C1-992E-4E397F37E4D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76-40C1-992E-4E397F37E4D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76-40C1-992E-4E397F37E4D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76-40C1-992E-4E397F37E4DA}"/>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76-40C1-992E-4E397F37E4D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9476-40C1-992E-4E397F37E4DA}"/>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9476-40C1-992E-4E397F37E4DA}"/>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9476-40C1-992E-4E397F37E4DA}"/>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9476-40C1-992E-4E397F37E4DA}"/>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9476-40C1-992E-4E397F37E4DA}"/>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9476-40C1-992E-4E397F37E4DA}"/>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9476-40C1-992E-4E397F37E4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2</c:v>
                </c:pt>
                <c:pt idx="1">
                  <c:v>5</c:v>
                </c:pt>
                <c:pt idx="2">
                  <c:v>0</c:v>
                </c:pt>
                <c:pt idx="3">
                  <c:v>1</c:v>
                </c:pt>
                <c:pt idx="4">
                  <c:v>13</c:v>
                </c:pt>
                <c:pt idx="5">
                  <c:v>1</c:v>
                </c:pt>
                <c:pt idx="6">
                  <c:v>11</c:v>
                </c:pt>
                <c:pt idx="7">
                  <c:v>5</c:v>
                </c:pt>
                <c:pt idx="8">
                  <c:v>11</c:v>
                </c:pt>
                <c:pt idx="9">
                  <c:v>0</c:v>
                </c:pt>
                <c:pt idx="10">
                  <c:v>1</c:v>
                </c:pt>
                <c:pt idx="11">
                  <c:v>6</c:v>
                </c:pt>
              </c:numCache>
            </c:numRef>
          </c:val>
          <c:extLst>
            <c:ext xmlns:c16="http://schemas.microsoft.com/office/drawing/2014/chart" uri="{C3380CC4-5D6E-409C-BE32-E72D297353CC}">
              <c16:uniqueId val="{00000000-0ADC-409E-A201-408187A4A92C}"/>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17F9-4E02-9527-D2F3DEA4CB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6C-46AD-9DD3-B4B216C35B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6C-46AD-9DD3-B4B216C35B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6C-46AD-9DD3-B4B216C35B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17F9-4E02-9527-D2F3DEA4CB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39</c:v>
                </c:pt>
                <c:pt idx="1">
                  <c:v>5</c:v>
                </c:pt>
                <c:pt idx="2">
                  <c:v>0</c:v>
                </c:pt>
                <c:pt idx="3">
                  <c:v>1</c:v>
                </c:pt>
                <c:pt idx="4">
                  <c:v>0</c:v>
                </c:pt>
              </c:numCache>
            </c:numRef>
          </c:val>
          <c:extLst>
            <c:ext xmlns:c16="http://schemas.microsoft.com/office/drawing/2014/chart" uri="{C3380CC4-5D6E-409C-BE32-E72D297353CC}">
              <c16:uniqueId val="{00000000-17F9-4E02-9527-D2F3DEA4CB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5E-44FE-AC79-FDBBD898FE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5E-44FE-AC79-FDBBD898FE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5E-44FE-AC79-FDBBD898FE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5E-44FE-AC79-FDBBD898FE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5E-44FE-AC79-FDBBD898FE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35</c:v>
                </c:pt>
                <c:pt idx="1">
                  <c:v>0</c:v>
                </c:pt>
                <c:pt idx="2">
                  <c:v>0</c:v>
                </c:pt>
                <c:pt idx="3">
                  <c:v>0</c:v>
                </c:pt>
                <c:pt idx="4">
                  <c:v>0</c:v>
                </c:pt>
              </c:numCache>
            </c:numRef>
          </c:val>
          <c:extLst>
            <c:ext xmlns:c16="http://schemas.microsoft.com/office/drawing/2014/chart" uri="{C3380CC4-5D6E-409C-BE32-E72D297353CC}">
              <c16:uniqueId val="{0000000A-CD5E-44FE-AC79-FDBBD898FE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7A-44E0-8DC6-8F3DA7B09B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7A-44E0-8DC6-8F3DA7B09B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7A-44E0-8DC6-8F3DA7B09B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7A-44E0-8DC6-8F3DA7B09B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7A-44E0-8DC6-8F3DA7B09B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497A-44E0-8DC6-8F3DA7B09B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5-4449-BEA0-F3AEFB3EF6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5-4449-BEA0-F3AEFB3EF6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5-4449-BEA0-F3AEFB3EF6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5-4449-BEA0-F3AEFB3EF6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5-4449-BEA0-F3AEFB3EF6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3E95-4449-BEA0-F3AEFB3EF6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82-4CCD-A6FF-1684337CBD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82-4CCD-A6FF-1684337CBD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82-4CCD-A6FF-1684337CBD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82-4CCD-A6FF-1684337CBD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82-4CCD-A6FF-1684337CBD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182-4CCD-A6FF-1684337CBDC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F9A-4DA2-9BE1-D8ECFACEB4C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F9A-4DA2-9BE1-D8ECFACEB4C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F9A-4DA2-9BE1-D8ECFACEB4C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F9A-4DA2-9BE1-D8ECFACEB4C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F9A-4DA2-9BE1-D8ECFACEB4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EF9A-4DA2-9BE1-D8ECFACEB4C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64-4A51-97FA-7FE781A44E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64-4A51-97FA-7FE781A44E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64-4A51-97FA-7FE781A44E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64-4A51-97FA-7FE781A44E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64-4A51-97FA-7FE781A44E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3F64-4A51-97FA-7FE781A44E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48B-4987-810F-E4F981E42B9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48B-4987-810F-E4F981E42B9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48B-4987-810F-E4F981E42B9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48B-4987-810F-E4F981E42B9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48B-4987-810F-E4F981E42B9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50</c:v>
                </c:pt>
                <c:pt idx="1">
                  <c:v>0</c:v>
                </c:pt>
                <c:pt idx="2">
                  <c:v>0</c:v>
                </c:pt>
                <c:pt idx="3">
                  <c:v>0</c:v>
                </c:pt>
                <c:pt idx="4">
                  <c:v>0</c:v>
                </c:pt>
              </c:numCache>
            </c:numRef>
          </c:val>
          <c:extLst>
            <c:ext xmlns:c16="http://schemas.microsoft.com/office/drawing/2014/chart" uri="{C3380CC4-5D6E-409C-BE32-E72D297353CC}">
              <c16:uniqueId val="{0000000A-048B-4987-810F-E4F981E42B9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F3-43DF-A656-86B6DCAE77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F3-43DF-A656-86B6DCAE77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F3-43DF-A656-86B6DCAE77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F3-43DF-A656-86B6DCAE77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F3-43DF-A656-86B6DCAE77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3FF3-43DF-A656-86B6DCAE77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41-4A6D-98E8-A9EC924BD8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41-4A6D-98E8-A9EC924BD8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41-4A6D-98E8-A9EC924BD8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41-4A6D-98E8-A9EC924BD8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41-4A6D-98E8-A9EC924BD8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96</c:v>
                </c:pt>
                <c:pt idx="1">
                  <c:v>12</c:v>
                </c:pt>
                <c:pt idx="2">
                  <c:v>2</c:v>
                </c:pt>
                <c:pt idx="3">
                  <c:v>1</c:v>
                </c:pt>
                <c:pt idx="4">
                  <c:v>0</c:v>
                </c:pt>
              </c:numCache>
            </c:numRef>
          </c:val>
          <c:extLst>
            <c:ext xmlns:c16="http://schemas.microsoft.com/office/drawing/2014/chart" uri="{C3380CC4-5D6E-409C-BE32-E72D297353CC}">
              <c16:uniqueId val="{0000000A-8241-4A6D-98E8-A9EC924BD8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6F-4B41-9C3B-1031154077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6F-4B41-9C3B-1031154077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6F-4B41-9C3B-1031154077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6F-4B41-9C3B-1031154077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6F-4B41-9C3B-1031154077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31</c:v>
                </c:pt>
                <c:pt idx="1">
                  <c:v>1</c:v>
                </c:pt>
                <c:pt idx="2">
                  <c:v>0</c:v>
                </c:pt>
                <c:pt idx="3">
                  <c:v>0</c:v>
                </c:pt>
                <c:pt idx="4">
                  <c:v>0</c:v>
                </c:pt>
              </c:numCache>
            </c:numRef>
          </c:val>
          <c:extLst>
            <c:ext xmlns:c16="http://schemas.microsoft.com/office/drawing/2014/chart" uri="{C3380CC4-5D6E-409C-BE32-E72D297353CC}">
              <c16:uniqueId val="{0000000A-916F-4B41-9C3B-1031154077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C-47C7-B7E7-B74E7A59C6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C-47C7-B7E7-B74E7A59C6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C-47C7-B7E7-B74E7A59C6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C-47C7-B7E7-B74E7A59C6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C-47C7-B7E7-B74E7A59C6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18</c:v>
                </c:pt>
                <c:pt idx="1">
                  <c:v>1</c:v>
                </c:pt>
                <c:pt idx="2">
                  <c:v>0</c:v>
                </c:pt>
                <c:pt idx="3">
                  <c:v>0</c:v>
                </c:pt>
                <c:pt idx="4">
                  <c:v>0</c:v>
                </c:pt>
              </c:numCache>
            </c:numRef>
          </c:val>
          <c:extLst>
            <c:ext xmlns:c16="http://schemas.microsoft.com/office/drawing/2014/chart" uri="{C3380CC4-5D6E-409C-BE32-E72D297353CC}">
              <c16:uniqueId val="{0000000A-6E0C-47C7-B7E7-B74E7A59C6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C3E-4162-AA80-B74DA33ADD9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C3E-4162-AA80-B74DA33ADD9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C3E-4162-AA80-B74DA33ADD9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C3E-4162-AA80-B74DA33ADD9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C3E-4162-AA80-B74DA33ADD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C3E-4162-AA80-B74DA33ADD9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0-4E2C-9E72-4EBD5179C7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0-4E2C-9E72-4EBD5179C7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0-4E2C-9E72-4EBD5179C7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0-4E2C-9E72-4EBD5179C7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0-4E2C-9E72-4EBD5179C7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4</c:v>
                </c:pt>
                <c:pt idx="1">
                  <c:v>1</c:v>
                </c:pt>
                <c:pt idx="2">
                  <c:v>0</c:v>
                </c:pt>
                <c:pt idx="3">
                  <c:v>0</c:v>
                </c:pt>
                <c:pt idx="4">
                  <c:v>0</c:v>
                </c:pt>
              </c:numCache>
            </c:numRef>
          </c:val>
          <c:extLst>
            <c:ext xmlns:c16="http://schemas.microsoft.com/office/drawing/2014/chart" uri="{C3380CC4-5D6E-409C-BE32-E72D297353CC}">
              <c16:uniqueId val="{0000000A-AE00-4E2C-9E72-4EBD5179C7E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D9-414C-A1AA-BD3D2F510B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D9-414C-A1AA-BD3D2F510B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D9-414C-A1AA-BD3D2F510B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D9-414C-A1AA-BD3D2F510B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D9-414C-A1AA-BD3D2F510B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5D9-414C-A1AA-BD3D2F510B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23E-4E50-9860-893D5AD5B8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23E-4E50-9860-893D5AD5B8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23E-4E50-9860-893D5AD5B8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23E-4E50-9860-893D5AD5B8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23E-4E50-9860-893D5AD5B8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A23E-4E50-9860-893D5AD5B8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1-4C35-B277-6C2956392E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1-4C35-B277-6C2956392E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1-4C35-B277-6C2956392E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1-4C35-B277-6C2956392E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1-4C35-B277-6C2956392E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D2C1-4C35-B277-6C2956392E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80-4C93-A855-74F080A35E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80-4C93-A855-74F080A35E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80-4C93-A855-74F080A35E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80-4C93-A855-74F080A35E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80-4C93-A855-74F080A35E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0680-4C93-A855-74F080A35E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18-4B7D-985F-50354D3947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18-4B7D-985F-50354D3947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18-4B7D-985F-50354D3947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18-4B7D-985F-50354D3947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18-4B7D-985F-50354D3947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26</c:v>
                </c:pt>
                <c:pt idx="1">
                  <c:v>2</c:v>
                </c:pt>
                <c:pt idx="2">
                  <c:v>0</c:v>
                </c:pt>
                <c:pt idx="3">
                  <c:v>0</c:v>
                </c:pt>
                <c:pt idx="4">
                  <c:v>0</c:v>
                </c:pt>
              </c:numCache>
            </c:numRef>
          </c:val>
          <c:extLst>
            <c:ext xmlns:c16="http://schemas.microsoft.com/office/drawing/2014/chart" uri="{C3380CC4-5D6E-409C-BE32-E72D297353CC}">
              <c16:uniqueId val="{0000000A-9B18-4B7D-985F-50354D3947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57-48FA-AC88-B3A3B00D22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57-48FA-AC88-B3A3B00D22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57-48FA-AC88-B3A3B00D22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57-48FA-AC88-B3A3B00D22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57-48FA-AC88-B3A3B00D22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34</c:v>
                </c:pt>
                <c:pt idx="1">
                  <c:v>2</c:v>
                </c:pt>
                <c:pt idx="2">
                  <c:v>0</c:v>
                </c:pt>
                <c:pt idx="3">
                  <c:v>0</c:v>
                </c:pt>
                <c:pt idx="4">
                  <c:v>0</c:v>
                </c:pt>
              </c:numCache>
            </c:numRef>
          </c:val>
          <c:extLst>
            <c:ext xmlns:c16="http://schemas.microsoft.com/office/drawing/2014/chart" uri="{C3380CC4-5D6E-409C-BE32-E72D297353CC}">
              <c16:uniqueId val="{0000000A-4057-48FA-AC88-B3A3B00D22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09-4790-9EDA-F57C70FD2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09-4790-9EDA-F57C70FD2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09-4790-9EDA-F57C70FD2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09-4790-9EDA-F57C70FD2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09-4790-9EDA-F57C70FD2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95</c:v>
                </c:pt>
                <c:pt idx="1">
                  <c:v>15</c:v>
                </c:pt>
                <c:pt idx="2">
                  <c:v>2</c:v>
                </c:pt>
                <c:pt idx="3">
                  <c:v>0</c:v>
                </c:pt>
                <c:pt idx="4">
                  <c:v>0</c:v>
                </c:pt>
              </c:numCache>
            </c:numRef>
          </c:val>
          <c:extLst>
            <c:ext xmlns:c16="http://schemas.microsoft.com/office/drawing/2014/chart" uri="{C3380CC4-5D6E-409C-BE32-E72D297353CC}">
              <c16:uniqueId val="{0000000A-8E09-4790-9EDA-F57C70FD29A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B1-4320-A3B8-2B8B689E94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B1-4320-A3B8-2B8B689E94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B1-4320-A3B8-2B8B689E94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B1-4320-A3B8-2B8B689E94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B1-4320-A3B8-2B8B689E94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41</c:v>
                </c:pt>
                <c:pt idx="1">
                  <c:v>2</c:v>
                </c:pt>
                <c:pt idx="2">
                  <c:v>0</c:v>
                </c:pt>
                <c:pt idx="3">
                  <c:v>0</c:v>
                </c:pt>
                <c:pt idx="4">
                  <c:v>0</c:v>
                </c:pt>
              </c:numCache>
            </c:numRef>
          </c:val>
          <c:extLst>
            <c:ext xmlns:c16="http://schemas.microsoft.com/office/drawing/2014/chart" uri="{C3380CC4-5D6E-409C-BE32-E72D297353CC}">
              <c16:uniqueId val="{0000000A-41B1-4320-A3B8-2B8B689E94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E1-4659-A067-98788311AE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E1-4659-A067-98788311AE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E1-4659-A067-98788311AE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E1-4659-A067-98788311AE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E1-4659-A067-98788311AE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36</c:v>
                </c:pt>
                <c:pt idx="1">
                  <c:v>2</c:v>
                </c:pt>
                <c:pt idx="2">
                  <c:v>0</c:v>
                </c:pt>
                <c:pt idx="3">
                  <c:v>0</c:v>
                </c:pt>
                <c:pt idx="4">
                  <c:v>0</c:v>
                </c:pt>
              </c:numCache>
            </c:numRef>
          </c:val>
          <c:extLst>
            <c:ext xmlns:c16="http://schemas.microsoft.com/office/drawing/2014/chart" uri="{C3380CC4-5D6E-409C-BE32-E72D297353CC}">
              <c16:uniqueId val="{0000000A-44E1-4659-A067-98788311AE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B6-4269-8828-CD5597714D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B6-4269-8828-CD5597714D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B6-4269-8828-CD5597714D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B6-4269-8828-CD5597714D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B6-4269-8828-CD5597714D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1B6-4269-8828-CD5597714D3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F4-434D-A3CA-4BA84B82EBB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F4-434D-A3CA-4BA84B82EBB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F4-434D-A3CA-4BA84B82EBB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F4-434D-A3CA-4BA84B82EBB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F4-434D-A3CA-4BA84B82EBB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8</c:v>
                </c:pt>
                <c:pt idx="1">
                  <c:v>2</c:v>
                </c:pt>
                <c:pt idx="2">
                  <c:v>0</c:v>
                </c:pt>
                <c:pt idx="3">
                  <c:v>0</c:v>
                </c:pt>
                <c:pt idx="4">
                  <c:v>0</c:v>
                </c:pt>
              </c:numCache>
            </c:numRef>
          </c:val>
          <c:extLst>
            <c:ext xmlns:c16="http://schemas.microsoft.com/office/drawing/2014/chart" uri="{C3380CC4-5D6E-409C-BE32-E72D297353CC}">
              <c16:uniqueId val="{0000000A-01F4-434D-A3CA-4BA84B82EBB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134-4D15-9A08-353711B1BB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134-4D15-9A08-353711B1BB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134-4D15-9A08-353711B1BB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134-4D15-9A08-353711B1BB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134-4D15-9A08-353711B1BB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3134-4D15-9A08-353711B1BB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82B-49C2-8F4B-757D1EE75FB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82B-49C2-8F4B-757D1EE75FB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82B-49C2-8F4B-757D1EE75FB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82B-49C2-8F4B-757D1EE75FB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82B-49C2-8F4B-757D1EE75FB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14</c:v>
                </c:pt>
                <c:pt idx="1">
                  <c:v>3</c:v>
                </c:pt>
                <c:pt idx="2">
                  <c:v>1</c:v>
                </c:pt>
                <c:pt idx="3">
                  <c:v>0</c:v>
                </c:pt>
                <c:pt idx="4">
                  <c:v>1</c:v>
                </c:pt>
              </c:numCache>
            </c:numRef>
          </c:val>
          <c:extLst>
            <c:ext xmlns:c16="http://schemas.microsoft.com/office/drawing/2014/chart" uri="{C3380CC4-5D6E-409C-BE32-E72D297353CC}">
              <c16:uniqueId val="{0000000A-E82B-49C2-8F4B-757D1EE75FB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3D-4AB0-B4E3-4AB282C7E0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3D-4AB0-B4E3-4AB282C7E0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3D-4AB0-B4E3-4AB282C7E0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3D-4AB0-B4E3-4AB282C7E0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3D-4AB0-B4E3-4AB282C7E0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49</c:v>
                </c:pt>
                <c:pt idx="1">
                  <c:v>5</c:v>
                </c:pt>
                <c:pt idx="2">
                  <c:v>0</c:v>
                </c:pt>
                <c:pt idx="3">
                  <c:v>0</c:v>
                </c:pt>
                <c:pt idx="4">
                  <c:v>0</c:v>
                </c:pt>
              </c:numCache>
            </c:numRef>
          </c:val>
          <c:extLst>
            <c:ext xmlns:c16="http://schemas.microsoft.com/office/drawing/2014/chart" uri="{C3380CC4-5D6E-409C-BE32-E72D297353CC}">
              <c16:uniqueId val="{0000000A-A63D-4AB0-B4E3-4AB282C7E0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C3-4D03-BD74-A659CC00DD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C3-4D03-BD74-A659CC00DD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C3-4D03-BD74-A659CC00DD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C3-4D03-BD74-A659CC00DD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C3-4D03-BD74-A659CC00DD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49</c:v>
                </c:pt>
                <c:pt idx="1">
                  <c:v>1</c:v>
                </c:pt>
                <c:pt idx="2">
                  <c:v>0</c:v>
                </c:pt>
                <c:pt idx="3">
                  <c:v>0</c:v>
                </c:pt>
                <c:pt idx="4">
                  <c:v>1</c:v>
                </c:pt>
              </c:numCache>
            </c:numRef>
          </c:val>
          <c:extLst>
            <c:ext xmlns:c16="http://schemas.microsoft.com/office/drawing/2014/chart" uri="{C3380CC4-5D6E-409C-BE32-E72D297353CC}">
              <c16:uniqueId val="{0000000A-B5C3-4D03-BD74-A659CC00DD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043-4FA5-A116-C105899808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043-4FA5-A116-C105899808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043-4FA5-A116-C105899808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043-4FA5-A116-C105899808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043-4FA5-A116-C105899808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043-4FA5-A116-C105899808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59-478A-B084-98FAFA5F36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59-478A-B084-98FAFA5F36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59-478A-B084-98FAFA5F36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59-478A-B084-98FAFA5F36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59-478A-B084-98FAFA5F36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45</c:v>
                </c:pt>
                <c:pt idx="1">
                  <c:v>3</c:v>
                </c:pt>
                <c:pt idx="2">
                  <c:v>0</c:v>
                </c:pt>
                <c:pt idx="3">
                  <c:v>0</c:v>
                </c:pt>
                <c:pt idx="4">
                  <c:v>1</c:v>
                </c:pt>
              </c:numCache>
            </c:numRef>
          </c:val>
          <c:extLst>
            <c:ext xmlns:c16="http://schemas.microsoft.com/office/drawing/2014/chart" uri="{C3380CC4-5D6E-409C-BE32-E72D297353CC}">
              <c16:uniqueId val="{0000000A-7159-478A-B084-98FAFA5F365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20-450F-A464-B4FB1E29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20-450F-A464-B4FB1E29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20-450F-A464-B4FB1E29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20-450F-A464-B4FB1E29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20-450F-A464-B4FB1E29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91</c:v>
                </c:pt>
                <c:pt idx="1">
                  <c:v>17</c:v>
                </c:pt>
                <c:pt idx="2">
                  <c:v>3</c:v>
                </c:pt>
                <c:pt idx="3">
                  <c:v>1</c:v>
                </c:pt>
                <c:pt idx="4">
                  <c:v>0</c:v>
                </c:pt>
              </c:numCache>
            </c:numRef>
          </c:val>
          <c:extLst>
            <c:ext xmlns:c16="http://schemas.microsoft.com/office/drawing/2014/chart" uri="{C3380CC4-5D6E-409C-BE32-E72D297353CC}">
              <c16:uniqueId val="{0000000A-DC20-450F-A464-B4FB1E29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72-4423-93C4-908868F67B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72-4423-93C4-908868F67B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72-4423-93C4-908868F67B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72-4423-93C4-908868F67B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72-4423-93C4-908868F67B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45</c:v>
                </c:pt>
                <c:pt idx="1">
                  <c:v>5</c:v>
                </c:pt>
                <c:pt idx="2">
                  <c:v>0</c:v>
                </c:pt>
                <c:pt idx="3">
                  <c:v>0</c:v>
                </c:pt>
                <c:pt idx="4">
                  <c:v>0</c:v>
                </c:pt>
              </c:numCache>
            </c:numRef>
          </c:val>
          <c:extLst>
            <c:ext xmlns:c16="http://schemas.microsoft.com/office/drawing/2014/chart" uri="{C3380CC4-5D6E-409C-BE32-E72D297353CC}">
              <c16:uniqueId val="{0000000A-2472-4423-93C4-908868F67B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A8-4871-8B7D-6CA2C37F52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A8-4871-8B7D-6CA2C37F52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A8-4871-8B7D-6CA2C37F52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A8-4871-8B7D-6CA2C37F52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A8-4871-8B7D-6CA2C37F52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8EA8-4871-8B7D-6CA2C37F52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DC-43EF-93E0-D874512BA9E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DC-43EF-93E0-D874512BA9E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DC-43EF-93E0-D874512BA9E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DC-43EF-93E0-D874512BA9E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DC-43EF-93E0-D874512BA9E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0BDC-43EF-93E0-D874512BA9E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0D2-4CD4-AF46-E15DB05C69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0D2-4CD4-AF46-E15DB05C69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0D2-4CD4-AF46-E15DB05C69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0D2-4CD4-AF46-E15DB05C69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0D2-4CD4-AF46-E15DB05C69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44</c:v>
                </c:pt>
                <c:pt idx="1">
                  <c:v>3</c:v>
                </c:pt>
                <c:pt idx="2">
                  <c:v>1</c:v>
                </c:pt>
                <c:pt idx="3">
                  <c:v>0</c:v>
                </c:pt>
                <c:pt idx="4">
                  <c:v>0</c:v>
                </c:pt>
              </c:numCache>
            </c:numRef>
          </c:val>
          <c:extLst>
            <c:ext xmlns:c16="http://schemas.microsoft.com/office/drawing/2014/chart" uri="{C3380CC4-5D6E-409C-BE32-E72D297353CC}">
              <c16:uniqueId val="{0000000A-20D2-4CD4-AF46-E15DB05C69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A8-4632-9B48-3FF0F3C940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A8-4632-9B48-3FF0F3C940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A8-4632-9B48-3FF0F3C940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A8-4632-9B48-3FF0F3C940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A8-4632-9B48-3FF0F3C940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E2A8-4632-9B48-3FF0F3C940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B6-4DAC-9114-74D95BC8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B6-4DAC-9114-74D95BC8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B6-4DAC-9114-74D95BC8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B6-4DAC-9114-74D95BC8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B6-4DAC-9114-74D95BC8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2B6-4DAC-9114-74D95BC88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76-4638-BC52-D5698911B7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76-4638-BC52-D5698911B7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76-4638-BC52-D5698911B7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76-4638-BC52-D5698911B7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76-4638-BC52-D5698911B7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0376-4638-BC52-D5698911B7B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46F-4865-997C-3B01713EE11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46F-4865-997C-3B01713EE11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46F-4865-997C-3B01713EE11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46F-4865-997C-3B01713EE11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46F-4865-997C-3B01713EE1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A46F-4865-997C-3B01713EE11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5E-48AB-A5E2-7DC3608570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5E-48AB-A5E2-7DC3608570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5E-48AB-A5E2-7DC3608570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5E-48AB-A5E2-7DC3608570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5E-48AB-A5E2-7DC3608570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B5E-48AB-A5E2-7DC3608570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96-48FA-8C27-B011FDFFEF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96-48FA-8C27-B011FDFFEF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96-48FA-8C27-B011FDFFEF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96-48FA-8C27-B011FDFFEF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96-48FA-8C27-B011FDFFEF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26</c:v>
                </c:pt>
                <c:pt idx="1">
                  <c:v>2</c:v>
                </c:pt>
                <c:pt idx="2">
                  <c:v>0</c:v>
                </c:pt>
                <c:pt idx="3">
                  <c:v>0</c:v>
                </c:pt>
                <c:pt idx="4">
                  <c:v>0</c:v>
                </c:pt>
              </c:numCache>
            </c:numRef>
          </c:val>
          <c:extLst>
            <c:ext xmlns:c16="http://schemas.microsoft.com/office/drawing/2014/chart" uri="{C3380CC4-5D6E-409C-BE32-E72D297353CC}">
              <c16:uniqueId val="{0000000A-5D96-48FA-8C27-B011FDFFEF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B0-4C9D-91E0-58355F1DD80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B0-4C9D-91E0-58355F1DD80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B0-4C9D-91E0-58355F1DD80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B0-4C9D-91E0-58355F1DD80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B0-4C9D-91E0-58355F1DD80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95</c:v>
                </c:pt>
                <c:pt idx="1">
                  <c:v>11</c:v>
                </c:pt>
                <c:pt idx="2">
                  <c:v>4</c:v>
                </c:pt>
                <c:pt idx="3">
                  <c:v>1</c:v>
                </c:pt>
                <c:pt idx="4">
                  <c:v>0</c:v>
                </c:pt>
              </c:numCache>
            </c:numRef>
          </c:val>
          <c:extLst>
            <c:ext xmlns:c16="http://schemas.microsoft.com/office/drawing/2014/chart" uri="{C3380CC4-5D6E-409C-BE32-E72D297353CC}">
              <c16:uniqueId val="{0000000A-2EB0-4C9D-91E0-58355F1DD80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58-4F32-B270-87A3BFA9F9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58-4F32-B270-87A3BFA9F9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58-4F32-B270-87A3BFA9F9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58-4F32-B270-87A3BFA9F9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58-4F32-B270-87A3BFA9F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0C58-4F32-B270-87A3BFA9F9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723-4171-9A8D-8542E4D478D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723-4171-9A8D-8542E4D478D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723-4171-9A8D-8542E4D478D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723-4171-9A8D-8542E4D478D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723-4171-9A8D-8542E4D478D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7723-4171-9A8D-8542E4D478D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5C-46EF-B1C6-886DFF1512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5C-46EF-B1C6-886DFF1512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5C-46EF-B1C6-886DFF1512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5C-46EF-B1C6-886DFF1512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5C-46EF-B1C6-886DFF1512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34</c:v>
                </c:pt>
                <c:pt idx="1">
                  <c:v>1</c:v>
                </c:pt>
                <c:pt idx="2">
                  <c:v>0</c:v>
                </c:pt>
                <c:pt idx="3">
                  <c:v>0</c:v>
                </c:pt>
                <c:pt idx="4">
                  <c:v>0</c:v>
                </c:pt>
              </c:numCache>
            </c:numRef>
          </c:val>
          <c:extLst>
            <c:ext xmlns:c16="http://schemas.microsoft.com/office/drawing/2014/chart" uri="{C3380CC4-5D6E-409C-BE32-E72D297353CC}">
              <c16:uniqueId val="{0000000A-235C-46EF-B1C6-886DFF1512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33-4FFF-947C-CC1B78526ED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33-4FFF-947C-CC1B78526ED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33-4FFF-947C-CC1B78526ED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33-4FFF-947C-CC1B78526ED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33-4FFF-947C-CC1B78526ED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4033-4FFF-947C-CC1B78526ED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9F-40D2-ABD9-B8827EFDE9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9F-40D2-ABD9-B8827EFDE9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9F-40D2-ABD9-B8827EFDE9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9F-40D2-ABD9-B8827EFDE9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9F-40D2-ABD9-B8827EFDE9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3A9F-40D2-ABD9-B8827EFDE9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2E6-4C67-AE98-34623EEE0C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2E6-4C67-AE98-34623EEE0C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2E6-4C67-AE98-34623EEE0C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2E6-4C67-AE98-34623EEE0C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2E6-4C67-AE98-34623EEE0C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2E6-4C67-AE98-34623EEE0C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C1-4922-A4B3-D9D56549F6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C1-4922-A4B3-D9D56549F6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C1-4922-A4B3-D9D56549F6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C1-4922-A4B3-D9D56549F6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C1-4922-A4B3-D9D56549F6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C2C1-4922-A4B3-D9D56549F6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BE-4540-8226-A3F95A85A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BE-4540-8226-A3F95A85A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BE-4540-8226-A3F95A85A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BE-4540-8226-A3F95A85A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BE-4540-8226-A3F95A85A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EDBE-4540-8226-A3F95A85A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43-4461-86D3-5EA5AF6F810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43-4461-86D3-5EA5AF6F810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43-4461-86D3-5EA5AF6F810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43-4461-86D3-5EA5AF6F810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43-4461-86D3-5EA5AF6F81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49</c:v>
                </c:pt>
                <c:pt idx="1">
                  <c:v>0</c:v>
                </c:pt>
                <c:pt idx="2">
                  <c:v>0</c:v>
                </c:pt>
                <c:pt idx="3">
                  <c:v>0</c:v>
                </c:pt>
                <c:pt idx="4">
                  <c:v>0</c:v>
                </c:pt>
              </c:numCache>
            </c:numRef>
          </c:val>
          <c:extLst>
            <c:ext xmlns:c16="http://schemas.microsoft.com/office/drawing/2014/chart" uri="{C3380CC4-5D6E-409C-BE32-E72D297353CC}">
              <c16:uniqueId val="{0000000A-0143-4461-86D3-5EA5AF6F810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1C1-4039-BA43-14559D84D4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1C1-4039-BA43-14559D84D4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1C1-4039-BA43-14559D84D4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1C1-4039-BA43-14559D84D4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1C1-4039-BA43-14559D84D4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1C1-4039-BA43-14559D84D46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21-4ED6-8295-4284F3EF70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21-4ED6-8295-4284F3EF70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21-4ED6-8295-4284F3EF70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21-4ED6-8295-4284F3EF70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21-4ED6-8295-4284F3EF70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95</c:v>
                </c:pt>
                <c:pt idx="1">
                  <c:v>15</c:v>
                </c:pt>
                <c:pt idx="2">
                  <c:v>1</c:v>
                </c:pt>
                <c:pt idx="3">
                  <c:v>0</c:v>
                </c:pt>
                <c:pt idx="4">
                  <c:v>1</c:v>
                </c:pt>
              </c:numCache>
            </c:numRef>
          </c:val>
          <c:extLst>
            <c:ext xmlns:c16="http://schemas.microsoft.com/office/drawing/2014/chart" uri="{C3380CC4-5D6E-409C-BE32-E72D297353CC}">
              <c16:uniqueId val="{0000000A-9521-4ED6-8295-4284F3EF70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3BC-4996-A9B9-D2658490A0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3BC-4996-A9B9-D2658490A0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3BC-4996-A9B9-D2658490A0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3BC-4996-A9B9-D2658490A0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3BC-4996-A9B9-D2658490A0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31</c:v>
                </c:pt>
                <c:pt idx="1">
                  <c:v>1</c:v>
                </c:pt>
                <c:pt idx="2">
                  <c:v>0</c:v>
                </c:pt>
                <c:pt idx="3">
                  <c:v>0</c:v>
                </c:pt>
                <c:pt idx="4">
                  <c:v>0</c:v>
                </c:pt>
              </c:numCache>
            </c:numRef>
          </c:val>
          <c:extLst>
            <c:ext xmlns:c16="http://schemas.microsoft.com/office/drawing/2014/chart" uri="{C3380CC4-5D6E-409C-BE32-E72D297353CC}">
              <c16:uniqueId val="{0000000A-13BC-4996-A9B9-D2658490A0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6-48C0-B310-D9A81CDBBE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6-48C0-B310-D9A81CDBBE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6-48C0-B310-D9A81CDBBE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6-48C0-B310-D9A81CDBBE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6-48C0-B310-D9A81CDBBE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1F46-48C0-B310-D9A81CDBBE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CB6-445D-95E1-01B879A483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CB6-445D-95E1-01B879A483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CB6-445D-95E1-01B879A483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CB6-445D-95E1-01B879A483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CB6-445D-95E1-01B879A483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CCB6-445D-95E1-01B879A483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3-4B28-9944-9FBCF2AABC1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3-4B28-9944-9FBCF2AABC1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3-4B28-9944-9FBCF2AABC1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3-4B28-9944-9FBCF2AABC1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3-4B28-9944-9FBCF2AABC1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4</c:v>
                </c:pt>
                <c:pt idx="1">
                  <c:v>1</c:v>
                </c:pt>
                <c:pt idx="2">
                  <c:v>0</c:v>
                </c:pt>
                <c:pt idx="3">
                  <c:v>0</c:v>
                </c:pt>
                <c:pt idx="4">
                  <c:v>0</c:v>
                </c:pt>
              </c:numCache>
            </c:numRef>
          </c:val>
          <c:extLst>
            <c:ext xmlns:c16="http://schemas.microsoft.com/office/drawing/2014/chart" uri="{C3380CC4-5D6E-409C-BE32-E72D297353CC}">
              <c16:uniqueId val="{0000000A-3E93-4B28-9944-9FBCF2AABC1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E93-4DEF-9327-90F1F946F2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E93-4DEF-9327-90F1F946F2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E93-4DEF-9327-90F1F946F2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E93-4DEF-9327-90F1F946F2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E93-4DEF-9327-90F1F946F2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FE93-4DEF-9327-90F1F946F2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D2-4697-9CB5-482EC9591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D2-4697-9CB5-482EC9591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D2-4697-9CB5-482EC9591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D2-4697-9CB5-482EC9591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D2-4697-9CB5-482EC9591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20</c:v>
                </c:pt>
                <c:pt idx="1">
                  <c:v>2</c:v>
                </c:pt>
                <c:pt idx="2">
                  <c:v>0</c:v>
                </c:pt>
                <c:pt idx="3">
                  <c:v>0</c:v>
                </c:pt>
                <c:pt idx="4">
                  <c:v>0</c:v>
                </c:pt>
              </c:numCache>
            </c:numRef>
          </c:val>
          <c:extLst>
            <c:ext xmlns:c16="http://schemas.microsoft.com/office/drawing/2014/chart" uri="{C3380CC4-5D6E-409C-BE32-E72D297353CC}">
              <c16:uniqueId val="{0000000A-88D2-4697-9CB5-482EC9591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71-4E5A-A401-8C16AE0EEB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71-4E5A-A401-8C16AE0EEB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71-4E5A-A401-8C16AE0EEB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71-4E5A-A401-8C16AE0EEB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71-4E5A-A401-8C16AE0EEB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5571-4E5A-A401-8C16AE0EEB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83-4DAA-B0A5-570BEB57F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83-4DAA-B0A5-570BEB57F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83-4DAA-B0A5-570BEB57F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83-4DAA-B0A5-570BEB57F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83-4DAA-B0A5-570BEB57F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12</c:v>
                </c:pt>
                <c:pt idx="1">
                  <c:v>1</c:v>
                </c:pt>
                <c:pt idx="2">
                  <c:v>0</c:v>
                </c:pt>
                <c:pt idx="3">
                  <c:v>0</c:v>
                </c:pt>
                <c:pt idx="4">
                  <c:v>0</c:v>
                </c:pt>
              </c:numCache>
            </c:numRef>
          </c:val>
          <c:extLst>
            <c:ext xmlns:c16="http://schemas.microsoft.com/office/drawing/2014/chart" uri="{C3380CC4-5D6E-409C-BE32-E72D297353CC}">
              <c16:uniqueId val="{0000000A-4183-4DAA-B0A5-570BEB57FFA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29-44D3-9725-DBDBD7B4002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29-44D3-9725-DBDBD7B4002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29-44D3-9725-DBDBD7B4002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29-44D3-9725-DBDBD7B4002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29-44D3-9725-DBDBD7B400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1929-44D3-9725-DBDBD7B4002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05-42F4-B29B-7C676405F6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05-42F4-B29B-7C676405F6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05-42F4-B29B-7C676405F6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05-42F4-B29B-7C676405F6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05-42F4-B29B-7C676405F6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34</c:v>
                </c:pt>
                <c:pt idx="1">
                  <c:v>0</c:v>
                </c:pt>
                <c:pt idx="2">
                  <c:v>0</c:v>
                </c:pt>
                <c:pt idx="3">
                  <c:v>0</c:v>
                </c:pt>
                <c:pt idx="4">
                  <c:v>0</c:v>
                </c:pt>
              </c:numCache>
            </c:numRef>
          </c:val>
          <c:extLst>
            <c:ext xmlns:c16="http://schemas.microsoft.com/office/drawing/2014/chart" uri="{C3380CC4-5D6E-409C-BE32-E72D297353CC}">
              <c16:uniqueId val="{0000000A-0205-42F4-B29B-7C676405F6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F4-4A29-AB7B-D5C5E85C34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F4-4A29-AB7B-D5C5E85C34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F4-4A29-AB7B-D5C5E85C34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F4-4A29-AB7B-D5C5E85C34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F4-4A29-AB7B-D5C5E85C34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97</c:v>
                </c:pt>
                <c:pt idx="1">
                  <c:v>19</c:v>
                </c:pt>
                <c:pt idx="2">
                  <c:v>3</c:v>
                </c:pt>
                <c:pt idx="3">
                  <c:v>0</c:v>
                </c:pt>
                <c:pt idx="4">
                  <c:v>0</c:v>
                </c:pt>
              </c:numCache>
            </c:numRef>
          </c:val>
          <c:extLst>
            <c:ext xmlns:c16="http://schemas.microsoft.com/office/drawing/2014/chart" uri="{C3380CC4-5D6E-409C-BE32-E72D297353CC}">
              <c16:uniqueId val="{0000000A-A7F4-4A29-AB7B-D5C5E85C34F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9D-428A-A128-18E98650F2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9D-428A-A128-18E98650F2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9D-428A-A128-18E98650F2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9D-428A-A128-18E98650F2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9D-428A-A128-18E98650F2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99</c:v>
                </c:pt>
                <c:pt idx="1">
                  <c:v>12</c:v>
                </c:pt>
                <c:pt idx="2">
                  <c:v>1</c:v>
                </c:pt>
                <c:pt idx="3">
                  <c:v>0</c:v>
                </c:pt>
                <c:pt idx="4">
                  <c:v>0</c:v>
                </c:pt>
              </c:numCache>
            </c:numRef>
          </c:val>
          <c:extLst>
            <c:ext xmlns:c16="http://schemas.microsoft.com/office/drawing/2014/chart" uri="{C3380CC4-5D6E-409C-BE32-E72D297353CC}">
              <c16:uniqueId val="{0000000A-179D-428A-A128-18E98650F2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AF-42BE-92C6-2A51754E8E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AF-42BE-92C6-2A51754E8E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AF-42BE-92C6-2A51754E8E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AF-42BE-92C6-2A51754E8E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AF-42BE-92C6-2A51754E8E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43</c:v>
                </c:pt>
                <c:pt idx="1">
                  <c:v>1</c:v>
                </c:pt>
                <c:pt idx="2">
                  <c:v>0</c:v>
                </c:pt>
                <c:pt idx="3">
                  <c:v>0</c:v>
                </c:pt>
                <c:pt idx="4">
                  <c:v>0</c:v>
                </c:pt>
              </c:numCache>
            </c:numRef>
          </c:val>
          <c:extLst>
            <c:ext xmlns:c16="http://schemas.microsoft.com/office/drawing/2014/chart" uri="{C3380CC4-5D6E-409C-BE32-E72D297353CC}">
              <c16:uniqueId val="{0000000A-5FAF-42BE-92C6-2A51754E8E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DB-4C78-A760-FD76A1A5FD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DB-4C78-A760-FD76A1A5FD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DB-4C78-A760-FD76A1A5FD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DB-4C78-A760-FD76A1A5FD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DB-4C78-A760-FD76A1A5FD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36</c:v>
                </c:pt>
                <c:pt idx="1">
                  <c:v>2</c:v>
                </c:pt>
                <c:pt idx="2">
                  <c:v>1</c:v>
                </c:pt>
                <c:pt idx="3">
                  <c:v>0</c:v>
                </c:pt>
                <c:pt idx="4">
                  <c:v>0</c:v>
                </c:pt>
              </c:numCache>
            </c:numRef>
          </c:val>
          <c:extLst>
            <c:ext xmlns:c16="http://schemas.microsoft.com/office/drawing/2014/chart" uri="{C3380CC4-5D6E-409C-BE32-E72D297353CC}">
              <c16:uniqueId val="{0000000A-23DB-4C78-A760-FD76A1A5FD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14-4C41-AAB6-72C6AE430B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14-4C41-AAB6-72C6AE430B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14-4C41-AAB6-72C6AE430B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14-4C41-AAB6-72C6AE430B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14-4C41-AAB6-72C6AE430B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D14-4C41-AAB6-72C6AE430B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E2-4250-974E-AD8AC21C518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E2-4250-974E-AD8AC21C518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E2-4250-974E-AD8AC21C518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E2-4250-974E-AD8AC21C518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E2-4250-974E-AD8AC21C518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9</c:v>
                </c:pt>
                <c:pt idx="1">
                  <c:v>1</c:v>
                </c:pt>
                <c:pt idx="2">
                  <c:v>0</c:v>
                </c:pt>
                <c:pt idx="3">
                  <c:v>0</c:v>
                </c:pt>
                <c:pt idx="4">
                  <c:v>0</c:v>
                </c:pt>
              </c:numCache>
            </c:numRef>
          </c:val>
          <c:extLst>
            <c:ext xmlns:c16="http://schemas.microsoft.com/office/drawing/2014/chart" uri="{C3380CC4-5D6E-409C-BE32-E72D297353CC}">
              <c16:uniqueId val="{0000000A-41E2-4250-974E-AD8AC21C518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57-4ACE-B329-615B4B7163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57-4ACE-B329-615B4B7163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57-4ACE-B329-615B4B7163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57-4ACE-B329-615B4B7163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57-4ACE-B329-615B4B7163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C357-4ACE-B329-615B4B7163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8FA-4F52-A9BD-7AD2E180E6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8FA-4F52-A9BD-7AD2E180E6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8FA-4F52-A9BD-7AD2E180E6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8FA-4F52-A9BD-7AD2E180E6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8FA-4F52-A9BD-7AD2E180E6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16</c:v>
                </c:pt>
                <c:pt idx="1">
                  <c:v>1</c:v>
                </c:pt>
                <c:pt idx="2">
                  <c:v>1</c:v>
                </c:pt>
                <c:pt idx="3">
                  <c:v>0</c:v>
                </c:pt>
                <c:pt idx="4">
                  <c:v>0</c:v>
                </c:pt>
              </c:numCache>
            </c:numRef>
          </c:val>
          <c:extLst>
            <c:ext xmlns:c16="http://schemas.microsoft.com/office/drawing/2014/chart" uri="{C3380CC4-5D6E-409C-BE32-E72D297353CC}">
              <c16:uniqueId val="{0000000A-A8FA-4F52-A9BD-7AD2E180E6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D6-47AA-B498-59440C138A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D6-47AA-B498-59440C138A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D6-47AA-B498-59440C138A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D6-47AA-B498-59440C138A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D6-47AA-B498-59440C138A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50</c:v>
                </c:pt>
                <c:pt idx="1">
                  <c:v>2</c:v>
                </c:pt>
                <c:pt idx="2">
                  <c:v>1</c:v>
                </c:pt>
                <c:pt idx="3">
                  <c:v>0</c:v>
                </c:pt>
                <c:pt idx="4">
                  <c:v>1</c:v>
                </c:pt>
              </c:numCache>
            </c:numRef>
          </c:val>
          <c:extLst>
            <c:ext xmlns:c16="http://schemas.microsoft.com/office/drawing/2014/chart" uri="{C3380CC4-5D6E-409C-BE32-E72D297353CC}">
              <c16:uniqueId val="{0000000A-D1D6-47AA-B498-59440C138A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14-45B9-9C77-ABCB8894B1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14-45B9-9C77-ABCB8894B1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14-45B9-9C77-ABCB8894B1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14-45B9-9C77-ABCB8894B1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14-45B9-9C77-ABCB8894B1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46</c:v>
                </c:pt>
                <c:pt idx="1">
                  <c:v>3</c:v>
                </c:pt>
                <c:pt idx="2">
                  <c:v>1</c:v>
                </c:pt>
                <c:pt idx="3">
                  <c:v>0</c:v>
                </c:pt>
                <c:pt idx="4">
                  <c:v>1</c:v>
                </c:pt>
              </c:numCache>
            </c:numRef>
          </c:val>
          <c:extLst>
            <c:ext xmlns:c16="http://schemas.microsoft.com/office/drawing/2014/chart" uri="{C3380CC4-5D6E-409C-BE32-E72D297353CC}">
              <c16:uniqueId val="{0000000A-F614-45B9-9C77-ABCB8894B1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BB-4F36-9579-AFDCA025FB2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BB-4F36-9579-AFDCA025FB2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BB-4F36-9579-AFDCA025FB2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BB-4F36-9579-AFDCA025FB2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BB-4F36-9579-AFDCA025FB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2BB-4F36-9579-AFDCA025FB2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F0-4C5E-A5D6-22D39FD5CE2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F0-4C5E-A5D6-22D39FD5CE2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F0-4C5E-A5D6-22D39FD5CE2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F0-4C5E-A5D6-22D39FD5CE2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F0-4C5E-A5D6-22D39FD5CE2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47</c:v>
                </c:pt>
                <c:pt idx="1">
                  <c:v>1</c:v>
                </c:pt>
                <c:pt idx="2">
                  <c:v>0</c:v>
                </c:pt>
                <c:pt idx="3">
                  <c:v>0</c:v>
                </c:pt>
                <c:pt idx="4">
                  <c:v>0</c:v>
                </c:pt>
              </c:numCache>
            </c:numRef>
          </c:val>
          <c:extLst>
            <c:ext xmlns:c16="http://schemas.microsoft.com/office/drawing/2014/chart" uri="{C3380CC4-5D6E-409C-BE32-E72D297353CC}">
              <c16:uniqueId val="{0000000A-55F0-4C5E-A5D6-22D39FD5CE2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9B-4081-B61C-9871C0BEB91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9B-4081-B61C-9871C0BEB91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9B-4081-B61C-9871C0BEB91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9B-4081-B61C-9871C0BEB91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9B-4081-B61C-9871C0BEB9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99</c:v>
                </c:pt>
                <c:pt idx="1">
                  <c:v>10</c:v>
                </c:pt>
                <c:pt idx="2">
                  <c:v>3</c:v>
                </c:pt>
                <c:pt idx="3">
                  <c:v>0</c:v>
                </c:pt>
                <c:pt idx="4">
                  <c:v>0</c:v>
                </c:pt>
              </c:numCache>
            </c:numRef>
          </c:val>
          <c:extLst>
            <c:ext xmlns:c16="http://schemas.microsoft.com/office/drawing/2014/chart" uri="{C3380CC4-5D6E-409C-BE32-E72D297353CC}">
              <c16:uniqueId val="{0000000A-BE9B-4081-B61C-9871C0BEB91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C-41FD-8E9D-4289D42236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C-41FD-8E9D-4289D42236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C-41FD-8E9D-4289D42236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C-41FD-8E9D-4289D42236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C-41FD-8E9D-4289D42236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46</c:v>
                </c:pt>
                <c:pt idx="1">
                  <c:v>3</c:v>
                </c:pt>
                <c:pt idx="2">
                  <c:v>1</c:v>
                </c:pt>
                <c:pt idx="3">
                  <c:v>0</c:v>
                </c:pt>
                <c:pt idx="4">
                  <c:v>0</c:v>
                </c:pt>
              </c:numCache>
            </c:numRef>
          </c:val>
          <c:extLst>
            <c:ext xmlns:c16="http://schemas.microsoft.com/office/drawing/2014/chart" uri="{C3380CC4-5D6E-409C-BE32-E72D297353CC}">
              <c16:uniqueId val="{0000000A-0CBC-41FD-8E9D-4289D42236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72D-4E32-ADFE-0F21FCEB5BC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72D-4E32-ADFE-0F21FCEB5BC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72D-4E32-ADFE-0F21FCEB5BC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72D-4E32-ADFE-0F21FCEB5BC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72D-4E32-ADFE-0F21FCEB5BC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72D-4E32-ADFE-0F21FCEB5BC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7-4E49-A84A-525EE1A605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7-4E49-A84A-525EE1A605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7-4E49-A84A-525EE1A605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7-4E49-A84A-525EE1A605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7-4E49-A84A-525EE1A605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10</c:v>
                </c:pt>
                <c:pt idx="1">
                  <c:v>2</c:v>
                </c:pt>
                <c:pt idx="2">
                  <c:v>0</c:v>
                </c:pt>
                <c:pt idx="3">
                  <c:v>0</c:v>
                </c:pt>
                <c:pt idx="4">
                  <c:v>0</c:v>
                </c:pt>
              </c:numCache>
            </c:numRef>
          </c:val>
          <c:extLst>
            <c:ext xmlns:c16="http://schemas.microsoft.com/office/drawing/2014/chart" uri="{C3380CC4-5D6E-409C-BE32-E72D297353CC}">
              <c16:uniqueId val="{0000000A-E677-4E49-A84A-525EE1A605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C2D-44CF-B603-797AD041A3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C2D-44CF-B603-797AD041A3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C2D-44CF-B603-797AD041A3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C2D-44CF-B603-797AD041A3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C2D-44CF-B603-797AD041A3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46</c:v>
                </c:pt>
                <c:pt idx="1">
                  <c:v>3</c:v>
                </c:pt>
                <c:pt idx="2">
                  <c:v>0</c:v>
                </c:pt>
                <c:pt idx="3">
                  <c:v>0</c:v>
                </c:pt>
                <c:pt idx="4">
                  <c:v>0</c:v>
                </c:pt>
              </c:numCache>
            </c:numRef>
          </c:val>
          <c:extLst>
            <c:ext xmlns:c16="http://schemas.microsoft.com/office/drawing/2014/chart" uri="{C3380CC4-5D6E-409C-BE32-E72D297353CC}">
              <c16:uniqueId val="{0000000A-8C2D-44CF-B603-797AD041A3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0D-4AF0-99F1-8FE0F1B1B2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0D-4AF0-99F1-8FE0F1B1B2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0D-4AF0-99F1-8FE0F1B1B2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0D-4AF0-99F1-8FE0F1B1B2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0D-4AF0-99F1-8FE0F1B1B2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50D-4AF0-99F1-8FE0F1B1B2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D0A-4BF8-AF61-E4C47E0916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D0A-4BF8-AF61-E4C47E0916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D0A-4BF8-AF61-E4C47E0916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D0A-4BF8-AF61-E4C47E0916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D0A-4BF8-AF61-E4C47E0916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D0A-4BF8-AF61-E4C47E0916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686-44CE-A781-D1DCBC3C80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686-44CE-A781-D1DCBC3C80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686-44CE-A781-D1DCBC3C80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686-44CE-A781-D1DCBC3C80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686-44CE-A781-D1DCBC3C80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C686-44CE-A781-D1DCBC3C80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C3-41AE-AAC9-CB2EE925BC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C3-41AE-AAC9-CB2EE925BC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C3-41AE-AAC9-CB2EE925BC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C3-41AE-AAC9-CB2EE925BC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C3-41AE-AAC9-CB2EE925BC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EC3-41AE-AAC9-CB2EE925BC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47-453A-8191-4BA013D164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47-453A-8191-4BA013D164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47-453A-8191-4BA013D164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47-453A-8191-4BA013D164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47-453A-8191-4BA013D164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5D47-453A-8191-4BA013D164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93-4395-B423-C8EFD34045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93-4395-B423-C8EFD34045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93-4395-B423-C8EFD34045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93-4395-B423-C8EFD34045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93-4395-B423-C8EFD34045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C293-4395-B423-C8EFD34045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4E-419B-A9C1-366049CCAF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4E-419B-A9C1-366049CCAF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4E-419B-A9C1-366049CCAF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4E-419B-A9C1-366049CCAF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4E-419B-A9C1-366049CCAF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97</c:v>
                </c:pt>
                <c:pt idx="1">
                  <c:v>14</c:v>
                </c:pt>
                <c:pt idx="2">
                  <c:v>0</c:v>
                </c:pt>
                <c:pt idx="3">
                  <c:v>0</c:v>
                </c:pt>
                <c:pt idx="4">
                  <c:v>0</c:v>
                </c:pt>
              </c:numCache>
            </c:numRef>
          </c:val>
          <c:extLst>
            <c:ext xmlns:c16="http://schemas.microsoft.com/office/drawing/2014/chart" uri="{C3380CC4-5D6E-409C-BE32-E72D297353CC}">
              <c16:uniqueId val="{0000000A-624E-419B-A9C1-366049CCAFC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EF-42FB-B7A0-DEE0FBEA245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EF-42FB-B7A0-DEE0FBEA245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EF-42FB-B7A0-DEE0FBEA245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EF-42FB-B7A0-DEE0FBEA245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EF-42FB-B7A0-DEE0FBEA2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13</c:v>
                </c:pt>
                <c:pt idx="1">
                  <c:v>1</c:v>
                </c:pt>
                <c:pt idx="2">
                  <c:v>0</c:v>
                </c:pt>
                <c:pt idx="3">
                  <c:v>0</c:v>
                </c:pt>
                <c:pt idx="4">
                  <c:v>0</c:v>
                </c:pt>
              </c:numCache>
            </c:numRef>
          </c:val>
          <c:extLst>
            <c:ext xmlns:c16="http://schemas.microsoft.com/office/drawing/2014/chart" uri="{C3380CC4-5D6E-409C-BE32-E72D297353CC}">
              <c16:uniqueId val="{0000000A-71EF-42FB-B7A0-DEE0FBEA245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66-4D47-9D7F-0735A608F0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66-4D47-9D7F-0735A608F0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66-4D47-9D7F-0735A608F0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66-4D47-9D7F-0735A608F0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66-4D47-9D7F-0735A608F0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2666-4D47-9D7F-0735A608F0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85-45F8-B0A1-B14165FCEA1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85-45F8-B0A1-B14165FCEA1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85-45F8-B0A1-B14165FCEA1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C85-45F8-B0A1-B14165FCEA1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C85-45F8-B0A1-B14165FCEA1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3C85-45F8-B0A1-B14165FCEA1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A-4F5C-A288-EEB98887E5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A-4F5C-A288-EEB98887E5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A-4F5C-A288-EEB98887E5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A-4F5C-A288-EEB98887E5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A-4F5C-A288-EEB98887E5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32CA-4F5C-A288-EEB98887E5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5C7-45EF-A7AB-57D93BD951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5C7-45EF-A7AB-57D93BD951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5C7-45EF-A7AB-57D93BD951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5C7-45EF-A7AB-57D93BD951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5C7-45EF-A7AB-57D93BD951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F5C7-45EF-A7AB-57D93BD951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8A-4975-B579-97C6549C16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8A-4975-B579-97C6549C16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8A-4975-B579-97C6549C16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8A-4975-B579-97C6549C16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8A-4975-B579-97C6549C16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58A-4975-B579-97C6549C16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B0-4F47-971D-632BE70A72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B0-4F47-971D-632BE70A72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B0-4F47-971D-632BE70A72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B0-4F47-971D-632BE70A72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B0-4F47-971D-632BE70A72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B8B0-4F47-971D-632BE70A72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7D-4219-AABA-DDB64113BA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7D-4219-AABA-DDB64113BA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7D-4219-AABA-DDB64113BA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7D-4219-AABA-DDB64113BA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7D-4219-AABA-DDB64113BA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47D-4219-AABA-DDB64113BA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43-4E23-94E2-00199FBB18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43-4E23-94E2-00199FBB18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43-4E23-94E2-00199FBB18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43-4E23-94E2-00199FBB18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43-4E23-94E2-00199FBB1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48</c:v>
                </c:pt>
                <c:pt idx="1">
                  <c:v>0</c:v>
                </c:pt>
                <c:pt idx="2">
                  <c:v>0</c:v>
                </c:pt>
                <c:pt idx="3">
                  <c:v>0</c:v>
                </c:pt>
                <c:pt idx="4">
                  <c:v>0</c:v>
                </c:pt>
              </c:numCache>
            </c:numRef>
          </c:val>
          <c:extLst>
            <c:ext xmlns:c16="http://schemas.microsoft.com/office/drawing/2014/chart" uri="{C3380CC4-5D6E-409C-BE32-E72D297353CC}">
              <c16:uniqueId val="{0000000A-B543-4E23-94E2-00199FBB18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9C9-4A86-8FA8-E960E5E192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9C9-4A86-8FA8-E960E5E192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9C9-4A86-8FA8-E960E5E192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9C9-4A86-8FA8-E960E5E192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9C9-4A86-8FA8-E960E5E192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D9C9-4A86-8FA8-E960E5E192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C4-408D-9927-6B891B5C79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C4-408D-9927-6B891B5C79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C4-408D-9927-6B891B5C79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C4-408D-9927-6B891B5C79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C4-408D-9927-6B891B5C79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92</c:v>
                </c:pt>
                <c:pt idx="1">
                  <c:v>14</c:v>
                </c:pt>
                <c:pt idx="2">
                  <c:v>4</c:v>
                </c:pt>
                <c:pt idx="3">
                  <c:v>1</c:v>
                </c:pt>
                <c:pt idx="4">
                  <c:v>0</c:v>
                </c:pt>
              </c:numCache>
            </c:numRef>
          </c:val>
          <c:extLst>
            <c:ext xmlns:c16="http://schemas.microsoft.com/office/drawing/2014/chart" uri="{C3380CC4-5D6E-409C-BE32-E72D297353CC}">
              <c16:uniqueId val="{0000000A-9AC4-408D-9927-6B891B5C79E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89-4BF7-993D-74A437E402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89-4BF7-993D-74A437E402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89-4BF7-993D-74A437E402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89-4BF7-993D-74A437E402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89-4BF7-993D-74A437E402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31</c:v>
                </c:pt>
                <c:pt idx="1">
                  <c:v>0</c:v>
                </c:pt>
                <c:pt idx="2">
                  <c:v>0</c:v>
                </c:pt>
                <c:pt idx="3">
                  <c:v>0</c:v>
                </c:pt>
                <c:pt idx="4">
                  <c:v>0</c:v>
                </c:pt>
              </c:numCache>
            </c:numRef>
          </c:val>
          <c:extLst>
            <c:ext xmlns:c16="http://schemas.microsoft.com/office/drawing/2014/chart" uri="{C3380CC4-5D6E-409C-BE32-E72D297353CC}">
              <c16:uniqueId val="{0000000A-1F89-4BF7-993D-74A437E402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8D-4158-A61E-1674E4723B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8D-4158-A61E-1674E4723B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8D-4158-A61E-1674E4723B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8D-4158-A61E-1674E4723B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8D-4158-A61E-1674E4723B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608D-4158-A61E-1674E4723B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EB-4351-B7E0-DA936C9708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EB-4351-B7E0-DA936C9708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EB-4351-B7E0-DA936C9708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EB-4351-B7E0-DA936C9708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EB-4351-B7E0-DA936C9708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BEB-4351-B7E0-DA936C9708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42F-439B-A778-2715714AFC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42F-439B-A778-2715714AFC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42F-439B-A778-2715714AFC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42F-439B-A778-2715714AFC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42F-439B-A778-2715714AFC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D42F-439B-A778-2715714AFC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17-4619-BE80-549E27DD59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17-4619-BE80-549E27DD59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17-4619-BE80-549E27DD59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17-4619-BE80-549E27DD59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17-4619-BE80-549E27DD59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6217-4619-BE80-549E27DD59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47-468E-884A-B6D2FBB6A1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47-468E-884A-B6D2FBB6A1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47-468E-884A-B6D2FBB6A1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47-468E-884A-B6D2FBB6A1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47-468E-884A-B6D2FBB6A1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5F47-468E-884A-B6D2FBB6A1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122-46DE-B9EE-53914607F7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122-46DE-B9EE-53914607F7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122-46DE-B9EE-53914607F7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122-46DE-B9EE-53914607F7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122-46DE-B9EE-53914607F7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8122-46DE-B9EE-53914607F7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709-4199-B96A-62415CDA845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709-4199-B96A-62415CDA845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709-4199-B96A-62415CDA845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709-4199-B96A-62415CDA845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709-4199-B96A-62415CDA84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6709-4199-B96A-62415CDA845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973-4932-96FD-AC0E91F75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973-4932-96FD-AC0E91F75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973-4932-96FD-AC0E91F75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973-4932-96FD-AC0E91F75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973-4932-96FD-AC0E91F75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2973-4932-96FD-AC0E91F75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5-4DDA-9F02-9C8E8A6C2DC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5-4DDA-9F02-9C8E8A6C2DC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5-4DDA-9F02-9C8E8A6C2DC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5-4DDA-9F02-9C8E8A6C2DC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5-4DDA-9F02-9C8E8A6C2DC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33</c:v>
                </c:pt>
                <c:pt idx="1">
                  <c:v>0</c:v>
                </c:pt>
                <c:pt idx="2">
                  <c:v>0</c:v>
                </c:pt>
                <c:pt idx="3">
                  <c:v>0</c:v>
                </c:pt>
                <c:pt idx="4">
                  <c:v>0</c:v>
                </c:pt>
              </c:numCache>
            </c:numRef>
          </c:val>
          <c:extLst>
            <c:ext xmlns:c16="http://schemas.microsoft.com/office/drawing/2014/chart" uri="{C3380CC4-5D6E-409C-BE32-E72D297353CC}">
              <c16:uniqueId val="{0000000A-0C45-4DDA-9F02-9C8E8A6C2DC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2B-4CA2-AAD2-D247D7FCE2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2B-4CA2-AAD2-D247D7FCE2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2B-4CA2-AAD2-D247D7FCE2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2B-4CA2-AAD2-D247D7FCE2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2B-4CA2-AAD2-D247D7FCE2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97</c:v>
                </c:pt>
                <c:pt idx="1">
                  <c:v>11</c:v>
                </c:pt>
                <c:pt idx="2">
                  <c:v>2</c:v>
                </c:pt>
                <c:pt idx="3">
                  <c:v>0</c:v>
                </c:pt>
                <c:pt idx="4">
                  <c:v>0</c:v>
                </c:pt>
              </c:numCache>
            </c:numRef>
          </c:val>
          <c:extLst>
            <c:ext xmlns:c16="http://schemas.microsoft.com/office/drawing/2014/chart" uri="{C3380CC4-5D6E-409C-BE32-E72D297353CC}">
              <c16:uniqueId val="{0000000A-272B-4CA2-AAD2-D247D7FCE2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C0-4599-B2E7-932EEAEEA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C0-4599-B2E7-932EEAEEA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C0-4599-B2E7-932EEAEEA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C0-4599-B2E7-932EEAEEA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C0-4599-B2E7-932EEAEEA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43</c:v>
                </c:pt>
                <c:pt idx="1">
                  <c:v>0</c:v>
                </c:pt>
                <c:pt idx="2">
                  <c:v>0</c:v>
                </c:pt>
                <c:pt idx="3">
                  <c:v>0</c:v>
                </c:pt>
                <c:pt idx="4">
                  <c:v>0</c:v>
                </c:pt>
              </c:numCache>
            </c:numRef>
          </c:val>
          <c:extLst>
            <c:ext xmlns:c16="http://schemas.microsoft.com/office/drawing/2014/chart" uri="{C3380CC4-5D6E-409C-BE32-E72D297353CC}">
              <c16:uniqueId val="{0000000A-88C0-4599-B2E7-932EEAEEA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A4D-49C5-B059-55179EC41D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A4D-49C5-B059-55179EC41D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A4D-49C5-B059-55179EC41D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A4D-49C5-B059-55179EC41D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A4D-49C5-B059-55179EC41D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DA4D-49C5-B059-55179EC41D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0B-450B-A303-83D5C0A08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0B-450B-A303-83D5C0A08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0B-450B-A303-83D5C0A08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0B-450B-A303-83D5C0A08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0B-450B-A303-83D5C0A08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F10B-450B-A303-83D5C0A089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C3-4F93-AABD-161A8D9443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C3-4F93-AABD-161A8D9443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C3-4F93-AABD-161A8D9443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C3-4F93-AABD-161A8D9443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C3-4F93-AABD-161A8D9443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10</c:v>
                </c:pt>
                <c:pt idx="1">
                  <c:v>0</c:v>
                </c:pt>
                <c:pt idx="2">
                  <c:v>0</c:v>
                </c:pt>
                <c:pt idx="3">
                  <c:v>0</c:v>
                </c:pt>
                <c:pt idx="4">
                  <c:v>0</c:v>
                </c:pt>
              </c:numCache>
            </c:numRef>
          </c:val>
          <c:extLst>
            <c:ext xmlns:c16="http://schemas.microsoft.com/office/drawing/2014/chart" uri="{C3380CC4-5D6E-409C-BE32-E72D297353CC}">
              <c16:uniqueId val="{0000000A-6AC3-4F93-AABD-161A8D94437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10-4167-A443-281009BF85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10-4167-A443-281009BF85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10-4167-A443-281009BF85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10-4167-A443-281009BF85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10-4167-A443-281009BF85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C810-4167-A443-281009BF85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9B-44A8-91CB-4D468C4EBA2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9B-44A8-91CB-4D468C4EBA2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9B-44A8-91CB-4D468C4EBA2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9B-44A8-91CB-4D468C4EBA2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9B-44A8-91CB-4D468C4EBA2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239B-44A8-91CB-4D468C4EBA2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EA-449F-8937-C193D6FF8E6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EA-449F-8937-C193D6FF8E6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EA-449F-8937-C193D6FF8E6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EA-449F-8937-C193D6FF8E6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EA-449F-8937-C193D6FF8E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54</c:v>
                </c:pt>
                <c:pt idx="1">
                  <c:v>0</c:v>
                </c:pt>
                <c:pt idx="2">
                  <c:v>0</c:v>
                </c:pt>
                <c:pt idx="3">
                  <c:v>0</c:v>
                </c:pt>
                <c:pt idx="4">
                  <c:v>0</c:v>
                </c:pt>
              </c:numCache>
            </c:numRef>
          </c:val>
          <c:extLst>
            <c:ext xmlns:c16="http://schemas.microsoft.com/office/drawing/2014/chart" uri="{C3380CC4-5D6E-409C-BE32-E72D297353CC}">
              <c16:uniqueId val="{0000000A-D0EA-449F-8937-C193D6FF8E6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5A0-4E54-B8C7-B0E5248BA4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5A0-4E54-B8C7-B0E5248BA4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5A0-4E54-B8C7-B0E5248BA4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5A0-4E54-B8C7-B0E5248BA4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5A0-4E54-B8C7-B0E5248BA4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50</c:v>
                </c:pt>
                <c:pt idx="1">
                  <c:v>0</c:v>
                </c:pt>
                <c:pt idx="2">
                  <c:v>0</c:v>
                </c:pt>
                <c:pt idx="3">
                  <c:v>0</c:v>
                </c:pt>
                <c:pt idx="4">
                  <c:v>1</c:v>
                </c:pt>
              </c:numCache>
            </c:numRef>
          </c:val>
          <c:extLst>
            <c:ext xmlns:c16="http://schemas.microsoft.com/office/drawing/2014/chart" uri="{C3380CC4-5D6E-409C-BE32-E72D297353CC}">
              <c16:uniqueId val="{0000000A-35A0-4E54-B8C7-B0E5248BA4D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24-48EC-B755-1ED162629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24-48EC-B755-1ED162629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24-48EC-B755-1ED162629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24-48EC-B755-1ED162629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24-48EC-B755-1ED162629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4C24-48EC-B755-1ED162629D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C6-4607-8BB5-75B342C35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C6-4607-8BB5-75B342C35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C6-4607-8BB5-75B342C35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C6-4607-8BB5-75B342C35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C6-4607-8BB5-75B342C35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BDC6-4607-8BB5-75B342C35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AF-4F0D-81FE-527F7FB7EE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AF-4F0D-81FE-527F7FB7EE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AF-4F0D-81FE-527F7FB7EE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AF-4F0D-81FE-527F7FB7EE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AF-4F0D-81FE-527F7FB7EE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92</c:v>
                </c:pt>
                <c:pt idx="1">
                  <c:v>17</c:v>
                </c:pt>
                <c:pt idx="2">
                  <c:v>2</c:v>
                </c:pt>
                <c:pt idx="3">
                  <c:v>0</c:v>
                </c:pt>
                <c:pt idx="4">
                  <c:v>0</c:v>
                </c:pt>
              </c:numCache>
            </c:numRef>
          </c:val>
          <c:extLst>
            <c:ext xmlns:c16="http://schemas.microsoft.com/office/drawing/2014/chart" uri="{C3380CC4-5D6E-409C-BE32-E72D297353CC}">
              <c16:uniqueId val="{0000000A-D1AF-4F0D-81FE-527F7FB7EE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A54-4A76-BFE5-47EF175D99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A54-4A76-BFE5-47EF175D99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A54-4A76-BFE5-47EF175D99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A54-4A76-BFE5-47EF175D99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A54-4A76-BFE5-47EF175D99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49</c:v>
                </c:pt>
                <c:pt idx="1">
                  <c:v>1</c:v>
                </c:pt>
                <c:pt idx="2">
                  <c:v>0</c:v>
                </c:pt>
                <c:pt idx="3">
                  <c:v>0</c:v>
                </c:pt>
                <c:pt idx="4">
                  <c:v>0</c:v>
                </c:pt>
              </c:numCache>
            </c:numRef>
          </c:val>
          <c:extLst>
            <c:ext xmlns:c16="http://schemas.microsoft.com/office/drawing/2014/chart" uri="{C3380CC4-5D6E-409C-BE32-E72D297353CC}">
              <c16:uniqueId val="{0000000A-BA54-4A76-BFE5-47EF175D99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0D1-47C7-9217-44BDA171A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0D1-47C7-9217-44BDA171A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0D1-47C7-9217-44BDA171A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0D1-47C7-9217-44BDA171A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0D1-47C7-9217-44BDA171A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B0D1-47C7-9217-44BDA171A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3C-43FC-A457-FB49EE718FC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3C-43FC-A457-FB49EE718FC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3C-43FC-A457-FB49EE718FC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3C-43FC-A457-FB49EE718FC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3C-43FC-A457-FB49EE718F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763C-43FC-A457-FB49EE718FC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F5-4E9E-ABE7-3ADC362D5D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F5-4E9E-ABE7-3ADC362D5D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F5-4E9E-ABE7-3ADC362D5D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F5-4E9E-ABE7-3ADC362D5D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F5-4E9E-ABE7-3ADC362D5D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46</c:v>
                </c:pt>
                <c:pt idx="1">
                  <c:v>3</c:v>
                </c:pt>
                <c:pt idx="2">
                  <c:v>0</c:v>
                </c:pt>
                <c:pt idx="3">
                  <c:v>0</c:v>
                </c:pt>
                <c:pt idx="4">
                  <c:v>0</c:v>
                </c:pt>
              </c:numCache>
            </c:numRef>
          </c:val>
          <c:extLst>
            <c:ext xmlns:c16="http://schemas.microsoft.com/office/drawing/2014/chart" uri="{C3380CC4-5D6E-409C-BE32-E72D297353CC}">
              <c16:uniqueId val="{0000000A-5CF5-4E9E-ABE7-3ADC362D5D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D78-4C6D-8794-9B074BB7622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D78-4C6D-8794-9B074BB7622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D78-4C6D-8794-9B074BB7622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D78-4C6D-8794-9B074BB7622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D78-4C6D-8794-9B074BB7622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D78-4C6D-8794-9B074BB7622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F7-4F59-9A1C-2FDEFE7117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F7-4F59-9A1C-2FDEFE7117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F7-4F59-9A1C-2FDEFE7117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F7-4F59-9A1C-2FDEFE7117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F7-4F59-9A1C-2FDEFE7117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1F7-4F59-9A1C-2FDEFE7117D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66-4965-8E84-E7C4D98AF9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66-4965-8E84-E7C4D98AF9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66-4965-8E84-E7C4D98AF9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66-4965-8E84-E7C4D98AF9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66-4965-8E84-E7C4D98AF9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9466-4965-8E84-E7C4D98AF9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1-4FE1-A396-10B1164F7C7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1-4FE1-A396-10B1164F7C7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1-4FE1-A396-10B1164F7C7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1-4FE1-A396-10B1164F7C7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1-4FE1-A396-10B1164F7C7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6E01-4FE1-A396-10B1164F7C7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8B-4969-A23E-AD239C2554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8B-4969-A23E-AD239C2554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8B-4969-A23E-AD239C2554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8B-4969-A23E-AD239C2554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8B-4969-A23E-AD239C2554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68B-4969-A23E-AD239C25545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82F-432F-BCE1-213F15098A6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82F-432F-BCE1-213F15098A6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82F-432F-BCE1-213F15098A6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82F-432F-BCE1-213F15098A6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82F-432F-BCE1-213F15098A6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082F-432F-BCE1-213F15098A6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E8-4F66-90BD-915DA1BD53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E8-4F66-90BD-915DA1BD53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E8-4F66-90BD-915DA1BD53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E8-4F66-90BD-915DA1BD53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E8-4F66-90BD-915DA1BD53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94</c:v>
                </c:pt>
                <c:pt idx="1">
                  <c:v>15</c:v>
                </c:pt>
                <c:pt idx="2">
                  <c:v>2</c:v>
                </c:pt>
                <c:pt idx="3">
                  <c:v>0</c:v>
                </c:pt>
                <c:pt idx="4">
                  <c:v>0</c:v>
                </c:pt>
              </c:numCache>
            </c:numRef>
          </c:val>
          <c:extLst>
            <c:ext xmlns:c16="http://schemas.microsoft.com/office/drawing/2014/chart" uri="{C3380CC4-5D6E-409C-BE32-E72D297353CC}">
              <c16:uniqueId val="{0000000A-23E8-4F66-90BD-915DA1BD53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D6-44C8-B9F1-261E0BD6B58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D6-44C8-B9F1-261E0BD6B58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D6-44C8-B9F1-261E0BD6B58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D6-44C8-B9F1-261E0BD6B58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D6-44C8-B9F1-261E0BD6B58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14</c:v>
                </c:pt>
                <c:pt idx="1">
                  <c:v>0</c:v>
                </c:pt>
                <c:pt idx="2">
                  <c:v>0</c:v>
                </c:pt>
                <c:pt idx="3">
                  <c:v>0</c:v>
                </c:pt>
                <c:pt idx="4">
                  <c:v>0</c:v>
                </c:pt>
              </c:numCache>
            </c:numRef>
          </c:val>
          <c:extLst>
            <c:ext xmlns:c16="http://schemas.microsoft.com/office/drawing/2014/chart" uri="{C3380CC4-5D6E-409C-BE32-E72D297353CC}">
              <c16:uniqueId val="{0000000A-F6D6-44C8-B9F1-261E0BD6B58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15-4F08-83A0-FAE6753F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15-4F08-83A0-FAE6753F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15-4F08-83A0-FAE6753F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15-4F08-83A0-FAE6753F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15-4F08-83A0-FAE6753F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91</c:v>
                </c:pt>
                <c:pt idx="1">
                  <c:v>16</c:v>
                </c:pt>
                <c:pt idx="2">
                  <c:v>3</c:v>
                </c:pt>
                <c:pt idx="3">
                  <c:v>0</c:v>
                </c:pt>
                <c:pt idx="4">
                  <c:v>0</c:v>
                </c:pt>
              </c:numCache>
            </c:numRef>
          </c:val>
          <c:extLst>
            <c:ext xmlns:c16="http://schemas.microsoft.com/office/drawing/2014/chart" uri="{C3380CC4-5D6E-409C-BE32-E72D297353CC}">
              <c16:uniqueId val="{0000000A-EE15-4F08-83A0-FAE6753F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AD-4C65-8DA6-E5D567D799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AD-4C65-8DA6-E5D567D799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AD-4C65-8DA6-E5D567D799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AD-4C65-8DA6-E5D567D799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AD-4C65-8DA6-E5D567D799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87</c:v>
                </c:pt>
                <c:pt idx="1">
                  <c:v>21</c:v>
                </c:pt>
                <c:pt idx="2">
                  <c:v>2</c:v>
                </c:pt>
                <c:pt idx="3">
                  <c:v>0</c:v>
                </c:pt>
                <c:pt idx="4">
                  <c:v>0</c:v>
                </c:pt>
              </c:numCache>
            </c:numRef>
          </c:val>
          <c:extLst>
            <c:ext xmlns:c16="http://schemas.microsoft.com/office/drawing/2014/chart" uri="{C3380CC4-5D6E-409C-BE32-E72D297353CC}">
              <c16:uniqueId val="{0000000A-E4AD-4C65-8DA6-E5D567D7997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A-441E-A7EA-A7BA123706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A-441E-A7EA-A7BA123706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A-441E-A7EA-A7BA123706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A-441E-A7EA-A7BA123706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A-441E-A7EA-A7BA123706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92</c:v>
                </c:pt>
                <c:pt idx="1">
                  <c:v>17</c:v>
                </c:pt>
                <c:pt idx="2">
                  <c:v>2</c:v>
                </c:pt>
                <c:pt idx="3">
                  <c:v>0</c:v>
                </c:pt>
                <c:pt idx="4">
                  <c:v>0</c:v>
                </c:pt>
              </c:numCache>
            </c:numRef>
          </c:val>
          <c:extLst>
            <c:ext xmlns:c16="http://schemas.microsoft.com/office/drawing/2014/chart" uri="{C3380CC4-5D6E-409C-BE32-E72D297353CC}">
              <c16:uniqueId val="{0000000A-A7BA-441E-A7EA-A7BA123706D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E6-472D-9E9F-E6B5CBC732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E6-472D-9E9F-E6B5CBC732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E6-472D-9E9F-E6B5CBC732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E6-472D-9E9F-E6B5CBC732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E6-472D-9E9F-E6B5CBC732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95</c:v>
                </c:pt>
                <c:pt idx="1">
                  <c:v>20</c:v>
                </c:pt>
                <c:pt idx="2">
                  <c:v>2</c:v>
                </c:pt>
                <c:pt idx="3">
                  <c:v>0</c:v>
                </c:pt>
                <c:pt idx="4">
                  <c:v>0</c:v>
                </c:pt>
              </c:numCache>
            </c:numRef>
          </c:val>
          <c:extLst>
            <c:ext xmlns:c16="http://schemas.microsoft.com/office/drawing/2014/chart" uri="{C3380CC4-5D6E-409C-BE32-E72D297353CC}">
              <c16:uniqueId val="{0000000A-DDE6-472D-9E9F-E6B5CBC7321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CB-4212-956B-D35FC4AE07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CB-4212-956B-D35FC4AE07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CB-4212-956B-D35FC4AE07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CB-4212-956B-D35FC4AE07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CB-4212-956B-D35FC4AE07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92</c:v>
                </c:pt>
                <c:pt idx="1">
                  <c:v>15</c:v>
                </c:pt>
                <c:pt idx="2">
                  <c:v>4</c:v>
                </c:pt>
                <c:pt idx="3">
                  <c:v>0</c:v>
                </c:pt>
                <c:pt idx="4">
                  <c:v>0</c:v>
                </c:pt>
              </c:numCache>
            </c:numRef>
          </c:val>
          <c:extLst>
            <c:ext xmlns:c16="http://schemas.microsoft.com/office/drawing/2014/chart" uri="{C3380CC4-5D6E-409C-BE32-E72D297353CC}">
              <c16:uniqueId val="{0000000A-E9CB-4212-956B-D35FC4AE07E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96-4664-BAA2-4B185821C0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96-4664-BAA2-4B185821C0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96-4664-BAA2-4B185821C0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96-4664-BAA2-4B185821C0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96-4664-BAA2-4B185821C0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60</c:v>
                </c:pt>
                <c:pt idx="1">
                  <c:v>4</c:v>
                </c:pt>
                <c:pt idx="2">
                  <c:v>2</c:v>
                </c:pt>
                <c:pt idx="3">
                  <c:v>0</c:v>
                </c:pt>
                <c:pt idx="4">
                  <c:v>2</c:v>
                </c:pt>
              </c:numCache>
            </c:numRef>
          </c:val>
          <c:extLst>
            <c:ext xmlns:c16="http://schemas.microsoft.com/office/drawing/2014/chart" uri="{C3380CC4-5D6E-409C-BE32-E72D297353CC}">
              <c16:uniqueId val="{0000000A-1D96-4664-BAA2-4B185821C00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80-4710-8316-6DFB6B61886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80-4710-8316-6DFB6B61886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80-4710-8316-6DFB6B61886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80-4710-8316-6DFB6B61886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80-4710-8316-6DFB6B6188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60</c:v>
                </c:pt>
                <c:pt idx="1">
                  <c:v>3</c:v>
                </c:pt>
                <c:pt idx="2">
                  <c:v>4</c:v>
                </c:pt>
                <c:pt idx="3">
                  <c:v>0</c:v>
                </c:pt>
                <c:pt idx="4">
                  <c:v>0</c:v>
                </c:pt>
              </c:numCache>
            </c:numRef>
          </c:val>
          <c:extLst>
            <c:ext xmlns:c16="http://schemas.microsoft.com/office/drawing/2014/chart" uri="{C3380CC4-5D6E-409C-BE32-E72D297353CC}">
              <c16:uniqueId val="{0000000A-2B80-4710-8316-6DFB6B61886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C1-41CD-867C-9294564D64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C1-41CD-867C-9294564D64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C1-41CD-867C-9294564D64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C1-41CD-867C-9294564D64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C1-41CD-867C-9294564D64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58</c:v>
                </c:pt>
                <c:pt idx="1">
                  <c:v>8</c:v>
                </c:pt>
                <c:pt idx="2">
                  <c:v>2</c:v>
                </c:pt>
                <c:pt idx="3">
                  <c:v>0</c:v>
                </c:pt>
                <c:pt idx="4">
                  <c:v>0</c:v>
                </c:pt>
              </c:numCache>
            </c:numRef>
          </c:val>
          <c:extLst>
            <c:ext xmlns:c16="http://schemas.microsoft.com/office/drawing/2014/chart" uri="{C3380CC4-5D6E-409C-BE32-E72D297353CC}">
              <c16:uniqueId val="{0000000A-DEC1-41CD-867C-9294564D642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38-4F0B-AA73-C0AEA327904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38-4F0B-AA73-C0AEA327904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38-4F0B-AA73-C0AEA327904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38-4F0B-AA73-C0AEA327904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38-4F0B-AA73-C0AEA327904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61</c:v>
                </c:pt>
                <c:pt idx="1">
                  <c:v>5</c:v>
                </c:pt>
                <c:pt idx="2">
                  <c:v>2</c:v>
                </c:pt>
                <c:pt idx="3">
                  <c:v>0</c:v>
                </c:pt>
                <c:pt idx="4">
                  <c:v>0</c:v>
                </c:pt>
              </c:numCache>
            </c:numRef>
          </c:val>
          <c:extLst>
            <c:ext xmlns:c16="http://schemas.microsoft.com/office/drawing/2014/chart" uri="{C3380CC4-5D6E-409C-BE32-E72D297353CC}">
              <c16:uniqueId val="{0000000A-4B38-4F0B-AA73-C0AEA327904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54-439E-854B-0D986AAAFF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54-439E-854B-0D986AAAFF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54-439E-854B-0D986AAAFF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54-439E-854B-0D986AAAFF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54-439E-854B-0D986AAAFF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63</c:v>
                </c:pt>
                <c:pt idx="1">
                  <c:v>4</c:v>
                </c:pt>
                <c:pt idx="2">
                  <c:v>1</c:v>
                </c:pt>
                <c:pt idx="3">
                  <c:v>0</c:v>
                </c:pt>
                <c:pt idx="4">
                  <c:v>0</c:v>
                </c:pt>
              </c:numCache>
            </c:numRef>
          </c:val>
          <c:extLst>
            <c:ext xmlns:c16="http://schemas.microsoft.com/office/drawing/2014/chart" uri="{C3380CC4-5D6E-409C-BE32-E72D297353CC}">
              <c16:uniqueId val="{0000000A-0154-439E-854B-0D986AAAFFD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1F1-442B-BFF1-D55BDCA9A8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1F1-442B-BFF1-D55BDCA9A8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1F1-442B-BFF1-D55BDCA9A8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1F1-442B-BFF1-D55BDCA9A8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1F1-442B-BFF1-D55BDCA9A8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53</c:v>
                </c:pt>
                <c:pt idx="1">
                  <c:v>12</c:v>
                </c:pt>
                <c:pt idx="2">
                  <c:v>3</c:v>
                </c:pt>
                <c:pt idx="3">
                  <c:v>0</c:v>
                </c:pt>
                <c:pt idx="4">
                  <c:v>0</c:v>
                </c:pt>
              </c:numCache>
            </c:numRef>
          </c:val>
          <c:extLst>
            <c:ext xmlns:c16="http://schemas.microsoft.com/office/drawing/2014/chart" uri="{C3380CC4-5D6E-409C-BE32-E72D297353CC}">
              <c16:uniqueId val="{0000000A-21F1-442B-BFF1-D55BDCA9A85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88-489C-9AD5-F656D5D5B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88-489C-9AD5-F656D5D5B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88-489C-9AD5-F656D5D5B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88-489C-9AD5-F656D5D5B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88-489C-9AD5-F656D5D5B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57</c:v>
                </c:pt>
                <c:pt idx="1">
                  <c:v>8</c:v>
                </c:pt>
                <c:pt idx="2">
                  <c:v>2</c:v>
                </c:pt>
                <c:pt idx="3">
                  <c:v>0</c:v>
                </c:pt>
                <c:pt idx="4">
                  <c:v>1</c:v>
                </c:pt>
              </c:numCache>
            </c:numRef>
          </c:val>
          <c:extLst>
            <c:ext xmlns:c16="http://schemas.microsoft.com/office/drawing/2014/chart" uri="{C3380CC4-5D6E-409C-BE32-E72D297353CC}">
              <c16:uniqueId val="{0000000A-2A88-489C-9AD5-F656D5D5B9B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8E-4375-A545-A5392CCE77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8E-4375-A545-A5392CCE77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8E-4375-A545-A5392CCE77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8E-4375-A545-A5392CCE77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8E-4375-A545-A5392CCE77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61</c:v>
                </c:pt>
                <c:pt idx="1">
                  <c:v>4</c:v>
                </c:pt>
                <c:pt idx="2">
                  <c:v>3</c:v>
                </c:pt>
                <c:pt idx="3">
                  <c:v>0</c:v>
                </c:pt>
                <c:pt idx="4">
                  <c:v>0</c:v>
                </c:pt>
              </c:numCache>
            </c:numRef>
          </c:val>
          <c:extLst>
            <c:ext xmlns:c16="http://schemas.microsoft.com/office/drawing/2014/chart" uri="{C3380CC4-5D6E-409C-BE32-E72D297353CC}">
              <c16:uniqueId val="{0000000A-AC8E-4375-A545-A5392CCE77D2}"/>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E82-4FCF-9B32-578D4CCBA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E82-4FCF-9B32-578D4CCBA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E82-4FCF-9B32-578D4CCBA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E82-4FCF-9B32-578D4CCBA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E82-4FCF-9B32-578D4CCBA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55</c:v>
                </c:pt>
                <c:pt idx="1">
                  <c:v>9</c:v>
                </c:pt>
                <c:pt idx="2">
                  <c:v>0</c:v>
                </c:pt>
                <c:pt idx="3">
                  <c:v>0</c:v>
                </c:pt>
                <c:pt idx="4">
                  <c:v>2</c:v>
                </c:pt>
              </c:numCache>
            </c:numRef>
          </c:val>
          <c:extLst>
            <c:ext xmlns:c16="http://schemas.microsoft.com/office/drawing/2014/chart" uri="{C3380CC4-5D6E-409C-BE32-E72D297353CC}">
              <c16:uniqueId val="{0000000A-CE82-4FCF-9B32-578D4CCBAF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51-465B-AEB3-804FFF0B20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51-465B-AEB3-804FFF0B20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51-465B-AEB3-804FFF0B20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51-465B-AEB3-804FFF0B20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51-465B-AEB3-804FFF0B20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100</c:v>
                </c:pt>
                <c:pt idx="1">
                  <c:v>16</c:v>
                </c:pt>
                <c:pt idx="2">
                  <c:v>0</c:v>
                </c:pt>
                <c:pt idx="3">
                  <c:v>0</c:v>
                </c:pt>
                <c:pt idx="4">
                  <c:v>0</c:v>
                </c:pt>
              </c:numCache>
            </c:numRef>
          </c:val>
          <c:extLst>
            <c:ext xmlns:c16="http://schemas.microsoft.com/office/drawing/2014/chart" uri="{C3380CC4-5D6E-409C-BE32-E72D297353CC}">
              <c16:uniqueId val="{0000000A-1D51-465B-AEB3-804FFF0B20D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F35-473C-8540-BD3BAF75B36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F35-473C-8540-BD3BAF75B36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F35-473C-8540-BD3BAF75B36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F35-473C-8540-BD3BAF75B36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F35-473C-8540-BD3BAF75B3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62</c:v>
                </c:pt>
                <c:pt idx="1">
                  <c:v>2</c:v>
                </c:pt>
                <c:pt idx="2">
                  <c:v>1</c:v>
                </c:pt>
                <c:pt idx="3">
                  <c:v>0</c:v>
                </c:pt>
                <c:pt idx="4">
                  <c:v>1</c:v>
                </c:pt>
              </c:numCache>
            </c:numRef>
          </c:val>
          <c:extLst>
            <c:ext xmlns:c16="http://schemas.microsoft.com/office/drawing/2014/chart" uri="{C3380CC4-5D6E-409C-BE32-E72D297353CC}">
              <c16:uniqueId val="{0000000A-AF35-473C-8540-BD3BAF75B36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63-4256-8B0D-F75E176F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63-4256-8B0D-F75E176F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63-4256-8B0D-F75E176F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63-4256-8B0D-F75E176F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63-4256-8B0D-F75E176F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54</c:v>
                </c:pt>
                <c:pt idx="1">
                  <c:v>7</c:v>
                </c:pt>
                <c:pt idx="2">
                  <c:v>4</c:v>
                </c:pt>
                <c:pt idx="3">
                  <c:v>0</c:v>
                </c:pt>
                <c:pt idx="4">
                  <c:v>0</c:v>
                </c:pt>
              </c:numCache>
            </c:numRef>
          </c:val>
          <c:extLst>
            <c:ext xmlns:c16="http://schemas.microsoft.com/office/drawing/2014/chart" uri="{C3380CC4-5D6E-409C-BE32-E72D297353CC}">
              <c16:uniqueId val="{0000000A-3463-4256-8B0D-F75E176F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9-43D8-AEB6-13083CD879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9-43D8-AEB6-13083CD879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9-43D8-AEB6-13083CD879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9-43D8-AEB6-13083CD879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9-43D8-AEB6-13083CD879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57</c:v>
                </c:pt>
                <c:pt idx="1">
                  <c:v>8</c:v>
                </c:pt>
                <c:pt idx="2">
                  <c:v>1</c:v>
                </c:pt>
                <c:pt idx="3">
                  <c:v>0</c:v>
                </c:pt>
                <c:pt idx="4">
                  <c:v>0</c:v>
                </c:pt>
              </c:numCache>
            </c:numRef>
          </c:val>
          <c:extLst>
            <c:ext xmlns:c16="http://schemas.microsoft.com/office/drawing/2014/chart" uri="{C3380CC4-5D6E-409C-BE32-E72D297353CC}">
              <c16:uniqueId val="{0000000A-1F49-43D8-AEB6-13083CD879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BCE-45E3-B236-BB77AABABD7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BCE-45E3-B236-BB77AABABD7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BCE-45E3-B236-BB77AABABD7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BCE-45E3-B236-BB77AABABD7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BCE-45E3-B236-BB77AABABD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55</c:v>
                </c:pt>
                <c:pt idx="1">
                  <c:v>6</c:v>
                </c:pt>
                <c:pt idx="2">
                  <c:v>4</c:v>
                </c:pt>
                <c:pt idx="3">
                  <c:v>0</c:v>
                </c:pt>
                <c:pt idx="4">
                  <c:v>0</c:v>
                </c:pt>
              </c:numCache>
            </c:numRef>
          </c:val>
          <c:extLst>
            <c:ext xmlns:c16="http://schemas.microsoft.com/office/drawing/2014/chart" uri="{C3380CC4-5D6E-409C-BE32-E72D297353CC}">
              <c16:uniqueId val="{0000000A-BBCE-45E3-B236-BB77AABABD7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5-4D96-84FF-8C47D4C6E4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5-4D96-84FF-8C47D4C6E4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5-4D96-84FF-8C47D4C6E4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5-4D96-84FF-8C47D4C6E4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5-4D96-84FF-8C47D4C6E4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61</c:v>
                </c:pt>
                <c:pt idx="1">
                  <c:v>5</c:v>
                </c:pt>
                <c:pt idx="2">
                  <c:v>0</c:v>
                </c:pt>
                <c:pt idx="3">
                  <c:v>0</c:v>
                </c:pt>
                <c:pt idx="4">
                  <c:v>0</c:v>
                </c:pt>
              </c:numCache>
            </c:numRef>
          </c:val>
          <c:extLst>
            <c:ext xmlns:c16="http://schemas.microsoft.com/office/drawing/2014/chart" uri="{C3380CC4-5D6E-409C-BE32-E72D297353CC}">
              <c16:uniqueId val="{0000000A-4675-4D96-84FF-8C47D4C6E4A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AD-4720-8CE3-F54A62EFFB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AD-4720-8CE3-F54A62EFFB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AD-4720-8CE3-F54A62EFFB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AD-4720-8CE3-F54A62EFFB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AD-4720-8CE3-F54A62EFFB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56</c:v>
                </c:pt>
                <c:pt idx="1">
                  <c:v>9</c:v>
                </c:pt>
                <c:pt idx="2">
                  <c:v>1</c:v>
                </c:pt>
                <c:pt idx="3">
                  <c:v>0</c:v>
                </c:pt>
                <c:pt idx="4">
                  <c:v>0</c:v>
                </c:pt>
              </c:numCache>
            </c:numRef>
          </c:val>
          <c:extLst>
            <c:ext xmlns:c16="http://schemas.microsoft.com/office/drawing/2014/chart" uri="{C3380CC4-5D6E-409C-BE32-E72D297353CC}">
              <c16:uniqueId val="{0000000A-9BAD-4720-8CE3-F54A62EFFB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12-4095-9BCC-EEDC5BD8CA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12-4095-9BCC-EEDC5BD8CA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12-4095-9BCC-EEDC5BD8CA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12-4095-9BCC-EEDC5BD8CA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12-4095-9BCC-EEDC5BD8CA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55</c:v>
                </c:pt>
                <c:pt idx="1">
                  <c:v>8</c:v>
                </c:pt>
                <c:pt idx="2">
                  <c:v>1</c:v>
                </c:pt>
                <c:pt idx="3">
                  <c:v>0</c:v>
                </c:pt>
                <c:pt idx="4">
                  <c:v>1</c:v>
                </c:pt>
              </c:numCache>
            </c:numRef>
          </c:val>
          <c:extLst>
            <c:ext xmlns:c16="http://schemas.microsoft.com/office/drawing/2014/chart" uri="{C3380CC4-5D6E-409C-BE32-E72D297353CC}">
              <c16:uniqueId val="{0000000A-5E12-4095-9BCC-EEDC5BD8CA9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13-4CB3-A03B-E9B59A7E189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13-4CB3-A03B-E9B59A7E189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13-4CB3-A03B-E9B59A7E189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13-4CB3-A03B-E9B59A7E189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13-4CB3-A03B-E9B59A7E18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56</c:v>
                </c:pt>
                <c:pt idx="1">
                  <c:v>7</c:v>
                </c:pt>
                <c:pt idx="2">
                  <c:v>2</c:v>
                </c:pt>
                <c:pt idx="3">
                  <c:v>0</c:v>
                </c:pt>
                <c:pt idx="4">
                  <c:v>1</c:v>
                </c:pt>
              </c:numCache>
            </c:numRef>
          </c:val>
          <c:extLst>
            <c:ext xmlns:c16="http://schemas.microsoft.com/office/drawing/2014/chart" uri="{C3380CC4-5D6E-409C-BE32-E72D297353CC}">
              <c16:uniqueId val="{0000000A-1413-4CB3-A03B-E9B59A7E189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169-453C-8ED3-E2DE3D0DD6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169-453C-8ED3-E2DE3D0DD6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169-453C-8ED3-E2DE3D0DD6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169-453C-8ED3-E2DE3D0DD6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169-453C-8ED3-E2DE3D0DD6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59</c:v>
                </c:pt>
                <c:pt idx="1">
                  <c:v>6</c:v>
                </c:pt>
                <c:pt idx="2">
                  <c:v>0</c:v>
                </c:pt>
                <c:pt idx="3">
                  <c:v>0</c:v>
                </c:pt>
                <c:pt idx="4">
                  <c:v>0</c:v>
                </c:pt>
              </c:numCache>
            </c:numRef>
          </c:val>
          <c:extLst>
            <c:ext xmlns:c16="http://schemas.microsoft.com/office/drawing/2014/chart" uri="{C3380CC4-5D6E-409C-BE32-E72D297353CC}">
              <c16:uniqueId val="{0000000A-A169-453C-8ED3-E2DE3D0DD65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44-4711-B227-9C2AF104B9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44-4711-B227-9C2AF104B9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44-4711-B227-9C2AF104B9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44-4711-B227-9C2AF104B9A6}"/>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44-4711-B227-9C2AF104B9A6}"/>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944-4711-B227-9C2AF104B9A6}"/>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F944-4711-B227-9C2AF104B9A6}"/>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F944-4711-B227-9C2AF104B9A6}"/>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F944-4711-B227-9C2AF104B9A6}"/>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F944-4711-B227-9C2AF104B9A6}"/>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F944-4711-B227-9C2AF104B9A6}"/>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F944-4711-B227-9C2AF104B9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2</c:v>
                </c:pt>
                <c:pt idx="1">
                  <c:v>5</c:v>
                </c:pt>
                <c:pt idx="2">
                  <c:v>0</c:v>
                </c:pt>
                <c:pt idx="3">
                  <c:v>1</c:v>
                </c:pt>
                <c:pt idx="4">
                  <c:v>13</c:v>
                </c:pt>
                <c:pt idx="5">
                  <c:v>1</c:v>
                </c:pt>
                <c:pt idx="6">
                  <c:v>11</c:v>
                </c:pt>
                <c:pt idx="7">
                  <c:v>5</c:v>
                </c:pt>
                <c:pt idx="8">
                  <c:v>11</c:v>
                </c:pt>
                <c:pt idx="9">
                  <c:v>0</c:v>
                </c:pt>
                <c:pt idx="10">
                  <c:v>1</c:v>
                </c:pt>
                <c:pt idx="11">
                  <c:v>6</c:v>
                </c:pt>
              </c:numCache>
            </c:numRef>
          </c:val>
          <c:extLst>
            <c:ext xmlns:c16="http://schemas.microsoft.com/office/drawing/2014/chart" uri="{C3380CC4-5D6E-409C-BE32-E72D297353CC}">
              <c16:uniqueId val="{00000018-F944-4711-B227-9C2AF104B9A6}"/>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4E-44FC-A486-6D6C69C1A1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4E-44FC-A486-6D6C69C1A1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4E-44FC-A486-6D6C69C1A1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4E-44FC-A486-6D6C69C1A1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4E-44FC-A486-6D6C69C1A1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99</c:v>
                </c:pt>
                <c:pt idx="1">
                  <c:v>14</c:v>
                </c:pt>
                <c:pt idx="2">
                  <c:v>3</c:v>
                </c:pt>
                <c:pt idx="3">
                  <c:v>0</c:v>
                </c:pt>
                <c:pt idx="4">
                  <c:v>0</c:v>
                </c:pt>
              </c:numCache>
            </c:numRef>
          </c:val>
          <c:extLst>
            <c:ext xmlns:c16="http://schemas.microsoft.com/office/drawing/2014/chart" uri="{C3380CC4-5D6E-409C-BE32-E72D297353CC}">
              <c16:uniqueId val="{0000000A-784E-44FC-A486-6D6C69C1A11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377-4EC1-83F7-FEA8787B4CA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77-4EC1-83F7-FEA8787B4CA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377-4EC1-83F7-FEA8787B4CA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377-4EC1-83F7-FEA8787B4CA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377-4EC1-83F7-FEA8787B4CA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39</c:v>
                </c:pt>
                <c:pt idx="1">
                  <c:v>5</c:v>
                </c:pt>
                <c:pt idx="2">
                  <c:v>0</c:v>
                </c:pt>
                <c:pt idx="3">
                  <c:v>1</c:v>
                </c:pt>
                <c:pt idx="4">
                  <c:v>0</c:v>
                </c:pt>
              </c:numCache>
            </c:numRef>
          </c:val>
          <c:extLst>
            <c:ext xmlns:c16="http://schemas.microsoft.com/office/drawing/2014/chart" uri="{C3380CC4-5D6E-409C-BE32-E72D297353CC}">
              <c16:uniqueId val="{0000000A-5377-4EC1-83F7-FEA8787B4CA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36-4878-A749-F2ABB308A4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36-4878-A749-F2ABB308A4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36-4878-A749-F2ABB308A4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36-4878-A749-F2ABB308A4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36-4878-A749-F2ABB308A4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35</c:v>
                </c:pt>
                <c:pt idx="1">
                  <c:v>0</c:v>
                </c:pt>
                <c:pt idx="2">
                  <c:v>0</c:v>
                </c:pt>
                <c:pt idx="3">
                  <c:v>0</c:v>
                </c:pt>
                <c:pt idx="4">
                  <c:v>0</c:v>
                </c:pt>
              </c:numCache>
            </c:numRef>
          </c:val>
          <c:extLst>
            <c:ext xmlns:c16="http://schemas.microsoft.com/office/drawing/2014/chart" uri="{C3380CC4-5D6E-409C-BE32-E72D297353CC}">
              <c16:uniqueId val="{0000000A-9C36-4878-A749-F2ABB308A4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EEF-43E6-8C19-FCA5574729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EEF-43E6-8C19-FCA5574729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EEF-43E6-8C19-FCA5574729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EEF-43E6-8C19-FCA5574729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EEF-43E6-8C19-FCA5574729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0EEF-43E6-8C19-FCA55747295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2FF-4F47-B24D-5E56B762F3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2FF-4F47-B24D-5E56B762F3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2FF-4F47-B24D-5E56B762F3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2FF-4F47-B24D-5E56B762F3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2FF-4F47-B24D-5E56B762F3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F2FF-4F47-B24D-5E56B762F39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B0E-4C19-BDE0-2431068CFC1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0E-4C19-BDE0-2431068CFC1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0E-4C19-BDE0-2431068CFC1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0E-4C19-BDE0-2431068CFC1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B0E-4C19-BDE0-2431068CFC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B0E-4C19-BDE0-2431068CFC1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A6-40D6-8A1F-626CDC049F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A6-40D6-8A1F-626CDC049F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A6-40D6-8A1F-626CDC049F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A6-40D6-8A1F-626CDC049F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A6-40D6-8A1F-626CDC049F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09A6-40D6-8A1F-626CDC049F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250-44DC-9CC0-1CE56837B76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250-44DC-9CC0-1CE56837B76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250-44DC-9CC0-1CE56837B76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250-44DC-9CC0-1CE56837B76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250-44DC-9CC0-1CE56837B7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250-44DC-9CC0-1CE56837B76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878-458C-A6A4-CD435251B1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878-458C-A6A4-CD435251B1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878-458C-A6A4-CD435251B1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878-458C-A6A4-CD435251B1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878-458C-A6A4-CD435251B1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50</c:v>
                </c:pt>
                <c:pt idx="1">
                  <c:v>0</c:v>
                </c:pt>
                <c:pt idx="2">
                  <c:v>0</c:v>
                </c:pt>
                <c:pt idx="3">
                  <c:v>0</c:v>
                </c:pt>
                <c:pt idx="4">
                  <c:v>0</c:v>
                </c:pt>
              </c:numCache>
            </c:numRef>
          </c:val>
          <c:extLst>
            <c:ext xmlns:c16="http://schemas.microsoft.com/office/drawing/2014/chart" uri="{C3380CC4-5D6E-409C-BE32-E72D297353CC}">
              <c16:uniqueId val="{0000000A-F878-458C-A6A4-CD435251B1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9B-47D4-9707-2EB49D0D204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9B-47D4-9707-2EB49D0D204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9B-47D4-9707-2EB49D0D204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9B-47D4-9707-2EB49D0D204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9B-47D4-9707-2EB49D0D20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EE9B-47D4-9707-2EB49D0D204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C1-4C5A-AD45-AD87742904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C1-4C5A-AD45-AD87742904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C1-4C5A-AD45-AD87742904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C1-4C5A-AD45-AD87742904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C1-4C5A-AD45-AD87742904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31</c:v>
                </c:pt>
                <c:pt idx="1">
                  <c:v>1</c:v>
                </c:pt>
                <c:pt idx="2">
                  <c:v>0</c:v>
                </c:pt>
                <c:pt idx="3">
                  <c:v>0</c:v>
                </c:pt>
                <c:pt idx="4">
                  <c:v>0</c:v>
                </c:pt>
              </c:numCache>
            </c:numRef>
          </c:val>
          <c:extLst>
            <c:ext xmlns:c16="http://schemas.microsoft.com/office/drawing/2014/chart" uri="{C3380CC4-5D6E-409C-BE32-E72D297353CC}">
              <c16:uniqueId val="{0000000A-30C1-4C5A-AD45-AD87742904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14-4B20-A2F4-3BAD167D6F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14-4B20-A2F4-3BAD167D6F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14-4B20-A2F4-3BAD167D6F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14-4B20-A2F4-3BAD167D6F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14-4B20-A2F4-3BAD167D6F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92</c:v>
                </c:pt>
                <c:pt idx="1">
                  <c:v>20</c:v>
                </c:pt>
                <c:pt idx="2">
                  <c:v>4</c:v>
                </c:pt>
                <c:pt idx="3">
                  <c:v>0</c:v>
                </c:pt>
                <c:pt idx="4">
                  <c:v>0</c:v>
                </c:pt>
              </c:numCache>
            </c:numRef>
          </c:val>
          <c:extLst>
            <c:ext xmlns:c16="http://schemas.microsoft.com/office/drawing/2014/chart" uri="{C3380CC4-5D6E-409C-BE32-E72D297353CC}">
              <c16:uniqueId val="{0000000A-9114-4B20-A2F4-3BAD167D6FF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21-4507-ACC5-962F8CA6EA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21-4507-ACC5-962F8CA6EA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21-4507-ACC5-962F8CA6EA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21-4507-ACC5-962F8CA6EA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21-4507-ACC5-962F8CA6EA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18</c:v>
                </c:pt>
                <c:pt idx="1">
                  <c:v>1</c:v>
                </c:pt>
                <c:pt idx="2">
                  <c:v>0</c:v>
                </c:pt>
                <c:pt idx="3">
                  <c:v>0</c:v>
                </c:pt>
                <c:pt idx="4">
                  <c:v>0</c:v>
                </c:pt>
              </c:numCache>
            </c:numRef>
          </c:val>
          <c:extLst>
            <c:ext xmlns:c16="http://schemas.microsoft.com/office/drawing/2014/chart" uri="{C3380CC4-5D6E-409C-BE32-E72D297353CC}">
              <c16:uniqueId val="{0000000A-4621-4507-ACC5-962F8CA6EA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9C-4469-9248-D8313C2001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9C-4469-9248-D8313C2001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9C-4469-9248-D8313C2001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9C-4469-9248-D8313C2001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9C-4469-9248-D8313C2001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49C-4469-9248-D8313C20010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C4-49F5-9013-A026FEC701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C4-49F5-9013-A026FEC701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C4-49F5-9013-A026FEC701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C4-49F5-9013-A026FEC701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C4-49F5-9013-A026FEC701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4</c:v>
                </c:pt>
                <c:pt idx="1">
                  <c:v>1</c:v>
                </c:pt>
                <c:pt idx="2">
                  <c:v>0</c:v>
                </c:pt>
                <c:pt idx="3">
                  <c:v>0</c:v>
                </c:pt>
                <c:pt idx="4">
                  <c:v>0</c:v>
                </c:pt>
              </c:numCache>
            </c:numRef>
          </c:val>
          <c:extLst>
            <c:ext xmlns:c16="http://schemas.microsoft.com/office/drawing/2014/chart" uri="{C3380CC4-5D6E-409C-BE32-E72D297353CC}">
              <c16:uniqueId val="{0000000A-6CC4-49F5-9013-A026FEC7012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73-4376-8AB9-D50F07E94E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73-4376-8AB9-D50F07E94E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73-4376-8AB9-D50F07E94E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73-4376-8AB9-D50F07E94E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73-4376-8AB9-D50F07E94E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DD73-4376-8AB9-D50F07E94E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E7-4739-80EB-B5D870A432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E7-4739-80EB-B5D870A432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E7-4739-80EB-B5D870A432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E7-4739-80EB-B5D870A432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E7-4739-80EB-B5D870A43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30E7-4739-80EB-B5D870A432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BA0-46C7-9A02-CA0E9BC63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BA0-46C7-9A02-CA0E9BC63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BA0-46C7-9A02-CA0E9BC63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BA0-46C7-9A02-CA0E9BC63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BA0-46C7-9A02-CA0E9BC63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EBA0-46C7-9A02-CA0E9BC63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54-4C9B-908A-9E71DE58EC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54-4C9B-908A-9E71DE58EC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54-4C9B-908A-9E71DE58EC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54-4C9B-908A-9E71DE58EC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54-4C9B-908A-9E71DE58EC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9554-4C9B-908A-9E71DE58EC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122-4875-88B4-6922F6B00E8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122-4875-88B4-6922F6B00E8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122-4875-88B4-6922F6B00E8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122-4875-88B4-6922F6B00E8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122-4875-88B4-6922F6B00E8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26</c:v>
                </c:pt>
                <c:pt idx="1">
                  <c:v>2</c:v>
                </c:pt>
                <c:pt idx="2">
                  <c:v>0</c:v>
                </c:pt>
                <c:pt idx="3">
                  <c:v>0</c:v>
                </c:pt>
                <c:pt idx="4">
                  <c:v>0</c:v>
                </c:pt>
              </c:numCache>
            </c:numRef>
          </c:val>
          <c:extLst>
            <c:ext xmlns:c16="http://schemas.microsoft.com/office/drawing/2014/chart" uri="{C3380CC4-5D6E-409C-BE32-E72D297353CC}">
              <c16:uniqueId val="{0000000A-B122-4875-88B4-6922F6B00E8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6C-49B0-90AB-D2AF281A99A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6C-49B0-90AB-D2AF281A99A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6C-49B0-90AB-D2AF281A99A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6C-49B0-90AB-D2AF281A99A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6C-49B0-90AB-D2AF281A99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34</c:v>
                </c:pt>
                <c:pt idx="1">
                  <c:v>2</c:v>
                </c:pt>
                <c:pt idx="2">
                  <c:v>0</c:v>
                </c:pt>
                <c:pt idx="3">
                  <c:v>0</c:v>
                </c:pt>
                <c:pt idx="4">
                  <c:v>0</c:v>
                </c:pt>
              </c:numCache>
            </c:numRef>
          </c:val>
          <c:extLst>
            <c:ext xmlns:c16="http://schemas.microsoft.com/office/drawing/2014/chart" uri="{C3380CC4-5D6E-409C-BE32-E72D297353CC}">
              <c16:uniqueId val="{0000000A-706C-49B0-90AB-D2AF281A99A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14-4419-8315-A6F635829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14-4419-8315-A6F635829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14-4419-8315-A6F635829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14-4419-8315-A6F635829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14-4419-8315-A6F635829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41</c:v>
                </c:pt>
                <c:pt idx="1">
                  <c:v>2</c:v>
                </c:pt>
                <c:pt idx="2">
                  <c:v>0</c:v>
                </c:pt>
                <c:pt idx="3">
                  <c:v>0</c:v>
                </c:pt>
                <c:pt idx="4">
                  <c:v>0</c:v>
                </c:pt>
              </c:numCache>
            </c:numRef>
          </c:val>
          <c:extLst>
            <c:ext xmlns:c16="http://schemas.microsoft.com/office/drawing/2014/chart" uri="{C3380CC4-5D6E-409C-BE32-E72D297353CC}">
              <c16:uniqueId val="{0000000A-ED14-4419-8315-A6F6358299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D6-4B33-AEEA-DA29A0E3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D6-4B33-AEEA-DA29A0E3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D6-4B33-AEEA-DA29A0E3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D6-4B33-AEEA-DA29A0E3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D6-4B33-AEEA-DA29A0E3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97</c:v>
                </c:pt>
                <c:pt idx="1">
                  <c:v>15</c:v>
                </c:pt>
                <c:pt idx="2">
                  <c:v>4</c:v>
                </c:pt>
                <c:pt idx="3">
                  <c:v>0</c:v>
                </c:pt>
                <c:pt idx="4">
                  <c:v>0</c:v>
                </c:pt>
              </c:numCache>
            </c:numRef>
          </c:val>
          <c:extLst>
            <c:ext xmlns:c16="http://schemas.microsoft.com/office/drawing/2014/chart" uri="{C3380CC4-5D6E-409C-BE32-E72D297353CC}">
              <c16:uniqueId val="{0000000A-1AD6-4B33-AEEA-DA29A0E3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91-4704-A6E0-0D5CBAD960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91-4704-A6E0-0D5CBAD960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91-4704-A6E0-0D5CBAD960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91-4704-A6E0-0D5CBAD960A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91-4704-A6E0-0D5CBAD96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36</c:v>
                </c:pt>
                <c:pt idx="1">
                  <c:v>2</c:v>
                </c:pt>
                <c:pt idx="2">
                  <c:v>0</c:v>
                </c:pt>
                <c:pt idx="3">
                  <c:v>0</c:v>
                </c:pt>
                <c:pt idx="4">
                  <c:v>0</c:v>
                </c:pt>
              </c:numCache>
            </c:numRef>
          </c:val>
          <c:extLst>
            <c:ext xmlns:c16="http://schemas.microsoft.com/office/drawing/2014/chart" uri="{C3380CC4-5D6E-409C-BE32-E72D297353CC}">
              <c16:uniqueId val="{0000000A-9B91-4704-A6E0-0D5CBAD960A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F6-4E36-9CE1-F0D794C80DE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F6-4E36-9CE1-F0D794C80DE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F6-4E36-9CE1-F0D794C80DE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F6-4E36-9CE1-F0D794C80DE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F6-4E36-9CE1-F0D794C80D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10F6-4E36-9CE1-F0D794C80DE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F5-45DB-B2F6-8D86959AB7D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F5-45DB-B2F6-8D86959AB7D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F5-45DB-B2F6-8D86959AB7D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F5-45DB-B2F6-8D86959AB7D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F5-45DB-B2F6-8D86959AB7D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8</c:v>
                </c:pt>
                <c:pt idx="1">
                  <c:v>2</c:v>
                </c:pt>
                <c:pt idx="2">
                  <c:v>0</c:v>
                </c:pt>
                <c:pt idx="3">
                  <c:v>0</c:v>
                </c:pt>
                <c:pt idx="4">
                  <c:v>0</c:v>
                </c:pt>
              </c:numCache>
            </c:numRef>
          </c:val>
          <c:extLst>
            <c:ext xmlns:c16="http://schemas.microsoft.com/office/drawing/2014/chart" uri="{C3380CC4-5D6E-409C-BE32-E72D297353CC}">
              <c16:uniqueId val="{0000000A-17F5-45DB-B2F6-8D86959AB7D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A8-4B3E-9DFD-B27646078D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A8-4B3E-9DFD-B27646078D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A8-4B3E-9DFD-B27646078D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A8-4B3E-9DFD-B27646078D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A8-4B3E-9DFD-B27646078D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78A8-4B3E-9DFD-B27646078D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36-4FED-A7A9-4AA989BCD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36-4FED-A7A9-4AA989BCD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36-4FED-A7A9-4AA989BCD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36-4FED-A7A9-4AA989BCD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36-4FED-A7A9-4AA989BCD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14</c:v>
                </c:pt>
                <c:pt idx="1">
                  <c:v>3</c:v>
                </c:pt>
                <c:pt idx="2">
                  <c:v>1</c:v>
                </c:pt>
                <c:pt idx="3">
                  <c:v>0</c:v>
                </c:pt>
                <c:pt idx="4">
                  <c:v>1</c:v>
                </c:pt>
              </c:numCache>
            </c:numRef>
          </c:val>
          <c:extLst>
            <c:ext xmlns:c16="http://schemas.microsoft.com/office/drawing/2014/chart" uri="{C3380CC4-5D6E-409C-BE32-E72D297353CC}">
              <c16:uniqueId val="{0000000A-9736-4FED-A7A9-4AA989BCD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82-406A-A731-65ABCAD661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82-406A-A731-65ABCAD661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82-406A-A731-65ABCAD661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82-406A-A731-65ABCAD661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82-406A-A731-65ABCAD661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49</c:v>
                </c:pt>
                <c:pt idx="1">
                  <c:v>5</c:v>
                </c:pt>
                <c:pt idx="2">
                  <c:v>0</c:v>
                </c:pt>
                <c:pt idx="3">
                  <c:v>0</c:v>
                </c:pt>
                <c:pt idx="4">
                  <c:v>0</c:v>
                </c:pt>
              </c:numCache>
            </c:numRef>
          </c:val>
          <c:extLst>
            <c:ext xmlns:c16="http://schemas.microsoft.com/office/drawing/2014/chart" uri="{C3380CC4-5D6E-409C-BE32-E72D297353CC}">
              <c16:uniqueId val="{0000000A-E282-406A-A731-65ABCAD661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92-4D5E-AAC5-330D0E9094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92-4D5E-AAC5-330D0E9094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92-4D5E-AAC5-330D0E9094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92-4D5E-AAC5-330D0E9094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92-4D5E-AAC5-330D0E9094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49</c:v>
                </c:pt>
                <c:pt idx="1">
                  <c:v>1</c:v>
                </c:pt>
                <c:pt idx="2">
                  <c:v>0</c:v>
                </c:pt>
                <c:pt idx="3">
                  <c:v>0</c:v>
                </c:pt>
                <c:pt idx="4">
                  <c:v>1</c:v>
                </c:pt>
              </c:numCache>
            </c:numRef>
          </c:val>
          <c:extLst>
            <c:ext xmlns:c16="http://schemas.microsoft.com/office/drawing/2014/chart" uri="{C3380CC4-5D6E-409C-BE32-E72D297353CC}">
              <c16:uniqueId val="{0000000A-F792-4D5E-AAC5-330D0E9094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7C-438B-BECA-4E558A2F4E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7C-438B-BECA-4E558A2F4E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7C-438B-BECA-4E558A2F4E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7C-438B-BECA-4E558A2F4E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7C-438B-BECA-4E558A2F4E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D7C-438B-BECA-4E558A2F4E4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C0-4B7B-AAB5-612F425A6A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C0-4B7B-AAB5-612F425A6A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C0-4B7B-AAB5-612F425A6A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C0-4B7B-AAB5-612F425A6A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C0-4B7B-AAB5-612F425A6A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45</c:v>
                </c:pt>
                <c:pt idx="1">
                  <c:v>3</c:v>
                </c:pt>
                <c:pt idx="2">
                  <c:v>0</c:v>
                </c:pt>
                <c:pt idx="3">
                  <c:v>0</c:v>
                </c:pt>
                <c:pt idx="4">
                  <c:v>1</c:v>
                </c:pt>
              </c:numCache>
            </c:numRef>
          </c:val>
          <c:extLst>
            <c:ext xmlns:c16="http://schemas.microsoft.com/office/drawing/2014/chart" uri="{C3380CC4-5D6E-409C-BE32-E72D297353CC}">
              <c16:uniqueId val="{0000000A-B8C0-4B7B-AAB5-612F425A6A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E8-416A-9400-31A364E3C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E8-416A-9400-31A364E3C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E8-416A-9400-31A364E3C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E8-416A-9400-31A364E3C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E8-416A-9400-31A364E3C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45</c:v>
                </c:pt>
                <c:pt idx="1">
                  <c:v>5</c:v>
                </c:pt>
                <c:pt idx="2">
                  <c:v>0</c:v>
                </c:pt>
                <c:pt idx="3">
                  <c:v>0</c:v>
                </c:pt>
                <c:pt idx="4">
                  <c:v>0</c:v>
                </c:pt>
              </c:numCache>
            </c:numRef>
          </c:val>
          <c:extLst>
            <c:ext xmlns:c16="http://schemas.microsoft.com/office/drawing/2014/chart" uri="{C3380CC4-5D6E-409C-BE32-E72D297353CC}">
              <c16:uniqueId val="{0000000A-C8E8-416A-9400-31A364E3C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C4-40ED-843E-8AB43F0311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C4-40ED-843E-8AB43F0311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C4-40ED-843E-8AB43F0311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C4-40ED-843E-8AB43F0311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C4-40ED-843E-8AB43F0311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102</c:v>
                </c:pt>
                <c:pt idx="1">
                  <c:v>11</c:v>
                </c:pt>
                <c:pt idx="2">
                  <c:v>3</c:v>
                </c:pt>
                <c:pt idx="3">
                  <c:v>0</c:v>
                </c:pt>
                <c:pt idx="4">
                  <c:v>0</c:v>
                </c:pt>
              </c:numCache>
            </c:numRef>
          </c:val>
          <c:extLst>
            <c:ext xmlns:c16="http://schemas.microsoft.com/office/drawing/2014/chart" uri="{C3380CC4-5D6E-409C-BE32-E72D297353CC}">
              <c16:uniqueId val="{0000000A-39C4-40ED-843E-8AB43F03115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DB-4F5C-85A9-3DFF7E7AB9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DB-4F5C-85A9-3DFF7E7AB9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DB-4F5C-85A9-3DFF7E7AB9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DB-4F5C-85A9-3DFF7E7AB9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DB-4F5C-85A9-3DFF7E7AB9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8DB-4F5C-85A9-3DFF7E7AB9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3D6-4040-BF6C-38ACE1131A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3D6-4040-BF6C-38ACE1131A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3D6-4040-BF6C-38ACE1131A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3D6-4040-BF6C-38ACE1131A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3D6-4040-BF6C-38ACE1131A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63D6-4040-BF6C-38ACE1131A8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200-4AC7-8C2E-659810A272D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200-4AC7-8C2E-659810A272D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200-4AC7-8C2E-659810A272D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200-4AC7-8C2E-659810A272D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200-4AC7-8C2E-659810A272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44</c:v>
                </c:pt>
                <c:pt idx="1">
                  <c:v>3</c:v>
                </c:pt>
                <c:pt idx="2">
                  <c:v>1</c:v>
                </c:pt>
                <c:pt idx="3">
                  <c:v>0</c:v>
                </c:pt>
                <c:pt idx="4">
                  <c:v>0</c:v>
                </c:pt>
              </c:numCache>
            </c:numRef>
          </c:val>
          <c:extLst>
            <c:ext xmlns:c16="http://schemas.microsoft.com/office/drawing/2014/chart" uri="{C3380CC4-5D6E-409C-BE32-E72D297353CC}">
              <c16:uniqueId val="{0000000A-4200-4AC7-8C2E-659810A272D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FD-43C1-8947-7A29350BAA0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FD-43C1-8947-7A29350BAA0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FD-43C1-8947-7A29350BAA0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FD-43C1-8947-7A29350BAA0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FD-43C1-8947-7A29350BAA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AFD-43C1-8947-7A29350BAA0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C-49D3-8A27-94360A4F36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C-49D3-8A27-94360A4F36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C-49D3-8A27-94360A4F36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C-49D3-8A27-94360A4F36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C-49D3-8A27-94360A4F36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7BC-49D3-8A27-94360A4F36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55-4A71-BBB0-E82A0EED96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55-4A71-BBB0-E82A0EED96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55-4A71-BBB0-E82A0EED96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55-4A71-BBB0-E82A0EED96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55-4A71-BBB0-E82A0EED96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1</c:v>
                </c:pt>
                <c:pt idx="1">
                  <c:v>0</c:v>
                </c:pt>
                <c:pt idx="2">
                  <c:v>0</c:v>
                </c:pt>
                <c:pt idx="3">
                  <c:v>1</c:v>
                </c:pt>
                <c:pt idx="4">
                  <c:v>0</c:v>
                </c:pt>
              </c:numCache>
            </c:numRef>
          </c:val>
          <c:extLst>
            <c:ext xmlns:c16="http://schemas.microsoft.com/office/drawing/2014/chart" uri="{C3380CC4-5D6E-409C-BE32-E72D297353CC}">
              <c16:uniqueId val="{0000000A-C955-4A71-BBB0-E82A0EED964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F4-4CFC-B703-B38AEFDC3D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F4-4CFC-B703-B38AEFDC3D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F4-4CFC-B703-B38AEFDC3D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F4-4CFC-B703-B38AEFDC3D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F4-4CFC-B703-B38AEFDC3D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3F4-4CFC-B703-B38AEFDC3D1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7E-4413-82A6-AD8DDC7B1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7E-4413-82A6-AD8DDC7B1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7E-4413-82A6-AD8DDC7B1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7E-4413-82A6-AD8DDC7B1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7E-4413-82A6-AD8DDC7B1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97E-4413-82A6-AD8DDC7B1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BF-4893-9E7E-5605531073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BF-4893-9E7E-5605531073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BF-4893-9E7E-5605531073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BF-4893-9E7E-5605531073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BF-4893-9E7E-5605531073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26</c:v>
                </c:pt>
                <c:pt idx="1">
                  <c:v>2</c:v>
                </c:pt>
                <c:pt idx="2">
                  <c:v>0</c:v>
                </c:pt>
                <c:pt idx="3">
                  <c:v>0</c:v>
                </c:pt>
                <c:pt idx="4">
                  <c:v>0</c:v>
                </c:pt>
              </c:numCache>
            </c:numRef>
          </c:val>
          <c:extLst>
            <c:ext xmlns:c16="http://schemas.microsoft.com/office/drawing/2014/chart" uri="{C3380CC4-5D6E-409C-BE32-E72D297353CC}">
              <c16:uniqueId val="{0000000A-14BF-4893-9E7E-5605531073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33-4C8C-9B76-94E68E919D2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33-4C8C-9B76-94E68E919D2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33-4C8C-9B76-94E68E919D2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33-4C8C-9B76-94E68E919D2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33-4C8C-9B76-94E68E919D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3A33-4C8C-9B76-94E68E919D2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01.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hyperlink" Target="#Graphs!B349"/><Relationship Id="rId84" Type="http://schemas.openxmlformats.org/officeDocument/2006/relationships/chart" Target="../charts/chart68.xml"/><Relationship Id="rId138" Type="http://schemas.openxmlformats.org/officeDocument/2006/relationships/chart" Target="../charts/chart122.xml"/><Relationship Id="rId159" Type="http://schemas.openxmlformats.org/officeDocument/2006/relationships/chart" Target="../charts/chart143.xml"/><Relationship Id="rId170" Type="http://schemas.openxmlformats.org/officeDocument/2006/relationships/chart" Target="../charts/chart154.xml"/><Relationship Id="rId191" Type="http://schemas.openxmlformats.org/officeDocument/2006/relationships/chart" Target="../charts/chart175.xml"/><Relationship Id="rId107" Type="http://schemas.openxmlformats.org/officeDocument/2006/relationships/chart" Target="../charts/chart91.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hyperlink" Target="#Graphs!B1"/><Relationship Id="rId128" Type="http://schemas.openxmlformats.org/officeDocument/2006/relationships/chart" Target="../charts/chart112.xml"/><Relationship Id="rId149" Type="http://schemas.openxmlformats.org/officeDocument/2006/relationships/chart" Target="../charts/chart133.xml"/><Relationship Id="rId5" Type="http://schemas.openxmlformats.org/officeDocument/2006/relationships/chart" Target="../charts/chart5.xml"/><Relationship Id="rId95" Type="http://schemas.openxmlformats.org/officeDocument/2006/relationships/chart" Target="../charts/chart79.xml"/><Relationship Id="rId160" Type="http://schemas.openxmlformats.org/officeDocument/2006/relationships/chart" Target="../charts/chart144.xml"/><Relationship Id="rId181" Type="http://schemas.openxmlformats.org/officeDocument/2006/relationships/chart" Target="../charts/chart165.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hyperlink" Target="#Graphs!B437"/><Relationship Id="rId118" Type="http://schemas.openxmlformats.org/officeDocument/2006/relationships/chart" Target="../charts/chart102.xml"/><Relationship Id="rId139" Type="http://schemas.openxmlformats.org/officeDocument/2006/relationships/chart" Target="../charts/chart123.xml"/><Relationship Id="rId85" Type="http://schemas.openxmlformats.org/officeDocument/2006/relationships/chart" Target="../charts/chart69.xml"/><Relationship Id="rId150" Type="http://schemas.openxmlformats.org/officeDocument/2006/relationships/chart" Target="../charts/chart134.xml"/><Relationship Id="rId171" Type="http://schemas.openxmlformats.org/officeDocument/2006/relationships/chart" Target="../charts/chart155.xml"/><Relationship Id="rId192" Type="http://schemas.openxmlformats.org/officeDocument/2006/relationships/chart" Target="../charts/chart176.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92.xml"/><Relationship Id="rId129" Type="http://schemas.openxmlformats.org/officeDocument/2006/relationships/chart" Target="../charts/chart113.xml"/><Relationship Id="rId54" Type="http://schemas.openxmlformats.org/officeDocument/2006/relationships/chart" Target="../charts/chart54.xml"/><Relationship Id="rId75" Type="http://schemas.openxmlformats.org/officeDocument/2006/relationships/chart" Target="../charts/chart59.xml"/><Relationship Id="rId96" Type="http://schemas.openxmlformats.org/officeDocument/2006/relationships/chart" Target="../charts/chart80.xml"/><Relationship Id="rId140" Type="http://schemas.openxmlformats.org/officeDocument/2006/relationships/chart" Target="../charts/chart124.xml"/><Relationship Id="rId161" Type="http://schemas.openxmlformats.org/officeDocument/2006/relationships/chart" Target="../charts/chart145.xml"/><Relationship Id="rId182" Type="http://schemas.openxmlformats.org/officeDocument/2006/relationships/chart" Target="../charts/chart166.xml"/><Relationship Id="rId6" Type="http://schemas.openxmlformats.org/officeDocument/2006/relationships/chart" Target="../charts/chart6.xml"/><Relationship Id="rId23" Type="http://schemas.openxmlformats.org/officeDocument/2006/relationships/chart" Target="../charts/chart23.xml"/><Relationship Id="rId119" Type="http://schemas.openxmlformats.org/officeDocument/2006/relationships/chart" Target="../charts/chart103.xml"/><Relationship Id="rId44" Type="http://schemas.openxmlformats.org/officeDocument/2006/relationships/chart" Target="../charts/chart44.xml"/><Relationship Id="rId65" Type="http://schemas.openxmlformats.org/officeDocument/2006/relationships/hyperlink" Target="#Graphs!B614"/><Relationship Id="rId86" Type="http://schemas.openxmlformats.org/officeDocument/2006/relationships/chart" Target="../charts/chart70.xml"/><Relationship Id="rId130" Type="http://schemas.openxmlformats.org/officeDocument/2006/relationships/chart" Target="../charts/chart114.xml"/><Relationship Id="rId151" Type="http://schemas.openxmlformats.org/officeDocument/2006/relationships/chart" Target="../charts/chart135.xml"/><Relationship Id="rId172" Type="http://schemas.openxmlformats.org/officeDocument/2006/relationships/chart" Target="../charts/chart156.xml"/><Relationship Id="rId193" Type="http://schemas.openxmlformats.org/officeDocument/2006/relationships/chart" Target="../charts/chart177.xml"/><Relationship Id="rId13" Type="http://schemas.openxmlformats.org/officeDocument/2006/relationships/chart" Target="../charts/chart13.xml"/><Relationship Id="rId109" Type="http://schemas.openxmlformats.org/officeDocument/2006/relationships/chart" Target="../charts/chart93.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60.xml"/><Relationship Id="rId97" Type="http://schemas.openxmlformats.org/officeDocument/2006/relationships/chart" Target="../charts/chart81.xml"/><Relationship Id="rId104" Type="http://schemas.openxmlformats.org/officeDocument/2006/relationships/chart" Target="../charts/chart88.xml"/><Relationship Id="rId120" Type="http://schemas.openxmlformats.org/officeDocument/2006/relationships/chart" Target="../charts/chart104.xml"/><Relationship Id="rId125" Type="http://schemas.openxmlformats.org/officeDocument/2006/relationships/chart" Target="../charts/chart109.xml"/><Relationship Id="rId141" Type="http://schemas.openxmlformats.org/officeDocument/2006/relationships/chart" Target="../charts/chart125.xml"/><Relationship Id="rId146" Type="http://schemas.openxmlformats.org/officeDocument/2006/relationships/chart" Target="../charts/chart130.xml"/><Relationship Id="rId167" Type="http://schemas.openxmlformats.org/officeDocument/2006/relationships/chart" Target="../charts/chart151.xml"/><Relationship Id="rId188" Type="http://schemas.openxmlformats.org/officeDocument/2006/relationships/chart" Target="../charts/chart172.xml"/><Relationship Id="rId7" Type="http://schemas.openxmlformats.org/officeDocument/2006/relationships/chart" Target="../charts/chart7.xml"/><Relationship Id="rId71" Type="http://schemas.openxmlformats.org/officeDocument/2006/relationships/hyperlink" Target="#Graphs!B55"/><Relationship Id="rId92" Type="http://schemas.openxmlformats.org/officeDocument/2006/relationships/chart" Target="../charts/chart76.xml"/><Relationship Id="rId162" Type="http://schemas.openxmlformats.org/officeDocument/2006/relationships/chart" Target="../charts/chart146.xml"/><Relationship Id="rId183" Type="http://schemas.openxmlformats.org/officeDocument/2006/relationships/chart" Target="../charts/chart167.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hyperlink" Target="#Graphs!B977"/><Relationship Id="rId87" Type="http://schemas.openxmlformats.org/officeDocument/2006/relationships/chart" Target="../charts/chart71.xml"/><Relationship Id="rId110" Type="http://schemas.openxmlformats.org/officeDocument/2006/relationships/chart" Target="../charts/chart94.xml"/><Relationship Id="rId115" Type="http://schemas.openxmlformats.org/officeDocument/2006/relationships/chart" Target="../charts/chart99.xml"/><Relationship Id="rId131" Type="http://schemas.openxmlformats.org/officeDocument/2006/relationships/chart" Target="../charts/chart115.xml"/><Relationship Id="rId136" Type="http://schemas.openxmlformats.org/officeDocument/2006/relationships/chart" Target="../charts/chart120.xml"/><Relationship Id="rId157" Type="http://schemas.openxmlformats.org/officeDocument/2006/relationships/chart" Target="../charts/chart141.xml"/><Relationship Id="rId178" Type="http://schemas.openxmlformats.org/officeDocument/2006/relationships/chart" Target="../charts/chart162.xml"/><Relationship Id="rId61" Type="http://schemas.openxmlformats.org/officeDocument/2006/relationships/hyperlink" Target="#Graphs!B187"/><Relationship Id="rId82" Type="http://schemas.openxmlformats.org/officeDocument/2006/relationships/chart" Target="../charts/chart66.xml"/><Relationship Id="rId152" Type="http://schemas.openxmlformats.org/officeDocument/2006/relationships/chart" Target="../charts/chart136.xml"/><Relationship Id="rId173" Type="http://schemas.openxmlformats.org/officeDocument/2006/relationships/chart" Target="../charts/chart157.xml"/><Relationship Id="rId194" Type="http://schemas.openxmlformats.org/officeDocument/2006/relationships/chart" Target="../charts/chart178.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61.xml"/><Relationship Id="rId100" Type="http://schemas.openxmlformats.org/officeDocument/2006/relationships/chart" Target="../charts/chart84.xml"/><Relationship Id="rId105" Type="http://schemas.openxmlformats.org/officeDocument/2006/relationships/chart" Target="../charts/chart89.xml"/><Relationship Id="rId126" Type="http://schemas.openxmlformats.org/officeDocument/2006/relationships/chart" Target="../charts/chart110.xml"/><Relationship Id="rId147" Type="http://schemas.openxmlformats.org/officeDocument/2006/relationships/chart" Target="../charts/chart131.xml"/><Relationship Id="rId168" Type="http://schemas.openxmlformats.org/officeDocument/2006/relationships/chart" Target="../charts/chart152.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hyperlink" Target="#GET!C1"/><Relationship Id="rId93" Type="http://schemas.openxmlformats.org/officeDocument/2006/relationships/chart" Target="../charts/chart77.xml"/><Relationship Id="rId98" Type="http://schemas.openxmlformats.org/officeDocument/2006/relationships/chart" Target="../charts/chart82.xml"/><Relationship Id="rId121" Type="http://schemas.openxmlformats.org/officeDocument/2006/relationships/chart" Target="../charts/chart105.xml"/><Relationship Id="rId142" Type="http://schemas.openxmlformats.org/officeDocument/2006/relationships/chart" Target="../charts/chart126.xml"/><Relationship Id="rId163" Type="http://schemas.openxmlformats.org/officeDocument/2006/relationships/chart" Target="../charts/chart147.xml"/><Relationship Id="rId184" Type="http://schemas.openxmlformats.org/officeDocument/2006/relationships/chart" Target="../charts/chart168.xml"/><Relationship Id="rId189" Type="http://schemas.openxmlformats.org/officeDocument/2006/relationships/chart" Target="../charts/chart173.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hyperlink" Target="#Graphs!B150"/><Relationship Id="rId116" Type="http://schemas.openxmlformats.org/officeDocument/2006/relationships/chart" Target="../charts/chart100.xml"/><Relationship Id="rId137" Type="http://schemas.openxmlformats.org/officeDocument/2006/relationships/chart" Target="../charts/chart121.xml"/><Relationship Id="rId158" Type="http://schemas.openxmlformats.org/officeDocument/2006/relationships/chart" Target="../charts/chart142.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hyperlink" Target="#Graphs!B241"/><Relationship Id="rId83" Type="http://schemas.openxmlformats.org/officeDocument/2006/relationships/chart" Target="../charts/chart67.xml"/><Relationship Id="rId88" Type="http://schemas.openxmlformats.org/officeDocument/2006/relationships/chart" Target="../charts/chart72.xml"/><Relationship Id="rId111" Type="http://schemas.openxmlformats.org/officeDocument/2006/relationships/chart" Target="../charts/chart95.xml"/><Relationship Id="rId132" Type="http://schemas.openxmlformats.org/officeDocument/2006/relationships/chart" Target="../charts/chart116.xml"/><Relationship Id="rId153" Type="http://schemas.openxmlformats.org/officeDocument/2006/relationships/chart" Target="../charts/chart137.xml"/><Relationship Id="rId174" Type="http://schemas.openxmlformats.org/officeDocument/2006/relationships/chart" Target="../charts/chart158.xml"/><Relationship Id="rId179" Type="http://schemas.openxmlformats.org/officeDocument/2006/relationships/chart" Target="../charts/chart163.xml"/><Relationship Id="rId195" Type="http://schemas.openxmlformats.org/officeDocument/2006/relationships/chart" Target="../charts/chart179.xml"/><Relationship Id="rId190" Type="http://schemas.openxmlformats.org/officeDocument/2006/relationships/chart" Target="../charts/chart17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90.xml"/><Relationship Id="rId127" Type="http://schemas.openxmlformats.org/officeDocument/2006/relationships/chart" Target="../charts/chart111.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hyperlink" Target="#FET!A1"/><Relationship Id="rId78" Type="http://schemas.openxmlformats.org/officeDocument/2006/relationships/chart" Target="../charts/chart62.xml"/><Relationship Id="rId94" Type="http://schemas.openxmlformats.org/officeDocument/2006/relationships/chart" Target="../charts/chart78.xml"/><Relationship Id="rId99" Type="http://schemas.openxmlformats.org/officeDocument/2006/relationships/chart" Target="../charts/chart83.xml"/><Relationship Id="rId101" Type="http://schemas.openxmlformats.org/officeDocument/2006/relationships/chart" Target="../charts/chart85.xml"/><Relationship Id="rId122" Type="http://schemas.openxmlformats.org/officeDocument/2006/relationships/chart" Target="../charts/chart106.xml"/><Relationship Id="rId143" Type="http://schemas.openxmlformats.org/officeDocument/2006/relationships/chart" Target="../charts/chart127.xml"/><Relationship Id="rId148" Type="http://schemas.openxmlformats.org/officeDocument/2006/relationships/chart" Target="../charts/chart132.xml"/><Relationship Id="rId164" Type="http://schemas.openxmlformats.org/officeDocument/2006/relationships/chart" Target="../charts/chart148.xml"/><Relationship Id="rId169" Type="http://schemas.openxmlformats.org/officeDocument/2006/relationships/chart" Target="../charts/chart153.xml"/><Relationship Id="rId185" Type="http://schemas.openxmlformats.org/officeDocument/2006/relationships/chart" Target="../charts/chart169.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64.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hyperlink" Target="#Graphs!B295"/><Relationship Id="rId89" Type="http://schemas.openxmlformats.org/officeDocument/2006/relationships/chart" Target="../charts/chart73.xml"/><Relationship Id="rId112" Type="http://schemas.openxmlformats.org/officeDocument/2006/relationships/chart" Target="../charts/chart96.xml"/><Relationship Id="rId133" Type="http://schemas.openxmlformats.org/officeDocument/2006/relationships/chart" Target="../charts/chart117.xml"/><Relationship Id="rId154" Type="http://schemas.openxmlformats.org/officeDocument/2006/relationships/chart" Target="../charts/chart138.xml"/><Relationship Id="rId175" Type="http://schemas.openxmlformats.org/officeDocument/2006/relationships/chart" Target="../charts/chart159.xml"/><Relationship Id="rId196" Type="http://schemas.openxmlformats.org/officeDocument/2006/relationships/chart" Target="../charts/chart18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63.xml"/><Relationship Id="rId102" Type="http://schemas.openxmlformats.org/officeDocument/2006/relationships/chart" Target="../charts/chart86.xml"/><Relationship Id="rId123" Type="http://schemas.openxmlformats.org/officeDocument/2006/relationships/chart" Target="../charts/chart107.xml"/><Relationship Id="rId144" Type="http://schemas.openxmlformats.org/officeDocument/2006/relationships/chart" Target="../charts/chart128.xml"/><Relationship Id="rId90" Type="http://schemas.openxmlformats.org/officeDocument/2006/relationships/chart" Target="../charts/chart74.xml"/><Relationship Id="rId165" Type="http://schemas.openxmlformats.org/officeDocument/2006/relationships/chart" Target="../charts/chart149.xml"/><Relationship Id="rId186" Type="http://schemas.openxmlformats.org/officeDocument/2006/relationships/chart" Target="../charts/chart170.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hyperlink" Target="#Graphs!B525"/><Relationship Id="rId113" Type="http://schemas.openxmlformats.org/officeDocument/2006/relationships/chart" Target="../charts/chart97.xml"/><Relationship Id="rId134" Type="http://schemas.openxmlformats.org/officeDocument/2006/relationships/chart" Target="../charts/chart118.xml"/><Relationship Id="rId80" Type="http://schemas.openxmlformats.org/officeDocument/2006/relationships/chart" Target="../charts/chart64.xml"/><Relationship Id="rId155" Type="http://schemas.openxmlformats.org/officeDocument/2006/relationships/chart" Target="../charts/chart139.xml"/><Relationship Id="rId176" Type="http://schemas.openxmlformats.org/officeDocument/2006/relationships/chart" Target="../charts/chart160.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hyperlink" Target="#Graphs!B75"/><Relationship Id="rId103" Type="http://schemas.openxmlformats.org/officeDocument/2006/relationships/chart" Target="../charts/chart87.xml"/><Relationship Id="rId124" Type="http://schemas.openxmlformats.org/officeDocument/2006/relationships/chart" Target="../charts/chart108.xml"/><Relationship Id="rId70" Type="http://schemas.openxmlformats.org/officeDocument/2006/relationships/hyperlink" Target="#Graphs!B1340"/><Relationship Id="rId91" Type="http://schemas.openxmlformats.org/officeDocument/2006/relationships/chart" Target="../charts/chart75.xml"/><Relationship Id="rId145" Type="http://schemas.openxmlformats.org/officeDocument/2006/relationships/chart" Target="../charts/chart129.xml"/><Relationship Id="rId166" Type="http://schemas.openxmlformats.org/officeDocument/2006/relationships/chart" Target="../charts/chart150.xml"/><Relationship Id="rId187" Type="http://schemas.openxmlformats.org/officeDocument/2006/relationships/chart" Target="../charts/chart171.xml"/><Relationship Id="rId1" Type="http://schemas.openxmlformats.org/officeDocument/2006/relationships/chart" Target="../charts/chart1.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98.xml"/><Relationship Id="rId60" Type="http://schemas.openxmlformats.org/officeDocument/2006/relationships/hyperlink" Target="#Graphs!B113"/><Relationship Id="rId81" Type="http://schemas.openxmlformats.org/officeDocument/2006/relationships/chart" Target="../charts/chart65.xml"/><Relationship Id="rId135" Type="http://schemas.openxmlformats.org/officeDocument/2006/relationships/chart" Target="../charts/chart119.xml"/><Relationship Id="rId156" Type="http://schemas.openxmlformats.org/officeDocument/2006/relationships/chart" Target="../charts/chart140.xml"/><Relationship Id="rId177" Type="http://schemas.openxmlformats.org/officeDocument/2006/relationships/chart" Target="../charts/chart161.xml"/><Relationship Id="rId18" Type="http://schemas.openxmlformats.org/officeDocument/2006/relationships/chart" Target="../charts/chart18.xml"/><Relationship Id="rId3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50" Type="http://schemas.openxmlformats.org/officeDocument/2006/relationships/chart" Target="../charts/chart230.xml"/><Relationship Id="rId55" Type="http://schemas.openxmlformats.org/officeDocument/2006/relationships/chart" Target="../charts/chart235.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3" Type="http://schemas.openxmlformats.org/officeDocument/2006/relationships/chart" Target="../charts/chart233.xml"/><Relationship Id="rId58" Type="http://schemas.openxmlformats.org/officeDocument/2006/relationships/chart" Target="../charts/chart238.xml"/><Relationship Id="rId5" Type="http://schemas.openxmlformats.org/officeDocument/2006/relationships/chart" Target="../charts/chart185.xml"/><Relationship Id="rId19" Type="http://schemas.openxmlformats.org/officeDocument/2006/relationships/chart" Target="../charts/chart199.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 Id="rId56" Type="http://schemas.openxmlformats.org/officeDocument/2006/relationships/chart" Target="../charts/chart236.xml"/><Relationship Id="rId8" Type="http://schemas.openxmlformats.org/officeDocument/2006/relationships/chart" Target="../charts/chart188.xml"/><Relationship Id="rId51" Type="http://schemas.openxmlformats.org/officeDocument/2006/relationships/chart" Target="../charts/chart231.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59" Type="http://schemas.openxmlformats.org/officeDocument/2006/relationships/hyperlink" Target="#Graphs!A1"/><Relationship Id="rId20" Type="http://schemas.openxmlformats.org/officeDocument/2006/relationships/chart" Target="../charts/chart200.xml"/><Relationship Id="rId41" Type="http://schemas.openxmlformats.org/officeDocument/2006/relationships/chart" Target="../charts/chart221.xml"/><Relationship Id="rId54" Type="http://schemas.openxmlformats.org/officeDocument/2006/relationships/chart" Target="../charts/chart234.xml"/><Relationship Id="rId1" Type="http://schemas.openxmlformats.org/officeDocument/2006/relationships/chart" Target="../charts/chart181.xml"/><Relationship Id="rId6" Type="http://schemas.openxmlformats.org/officeDocument/2006/relationships/chart" Target="../charts/chart186.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49" Type="http://schemas.openxmlformats.org/officeDocument/2006/relationships/chart" Target="../charts/chart229.xml"/><Relationship Id="rId57" Type="http://schemas.openxmlformats.org/officeDocument/2006/relationships/chart" Target="../charts/chart237.xml"/><Relationship Id="rId10" Type="http://schemas.openxmlformats.org/officeDocument/2006/relationships/chart" Target="../charts/chart190.xml"/><Relationship Id="rId31" Type="http://schemas.openxmlformats.org/officeDocument/2006/relationships/chart" Target="../charts/chart211.xml"/><Relationship Id="rId44" Type="http://schemas.openxmlformats.org/officeDocument/2006/relationships/chart" Target="../charts/chart224.xml"/><Relationship Id="rId52" Type="http://schemas.openxmlformats.org/officeDocument/2006/relationships/chart" Target="../charts/chart232.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4.xml"/><Relationship Id="rId117" Type="http://schemas.openxmlformats.org/officeDocument/2006/relationships/chart" Target="../charts/chart355.xml"/><Relationship Id="rId21" Type="http://schemas.openxmlformats.org/officeDocument/2006/relationships/chart" Target="../charts/chart259.xml"/><Relationship Id="rId42" Type="http://schemas.openxmlformats.org/officeDocument/2006/relationships/chart" Target="../charts/chart280.xml"/><Relationship Id="rId47" Type="http://schemas.openxmlformats.org/officeDocument/2006/relationships/chart" Target="../charts/chart285.xml"/><Relationship Id="rId63" Type="http://schemas.openxmlformats.org/officeDocument/2006/relationships/chart" Target="../charts/chart301.xml"/><Relationship Id="rId68" Type="http://schemas.openxmlformats.org/officeDocument/2006/relationships/chart" Target="../charts/chart306.xml"/><Relationship Id="rId84" Type="http://schemas.openxmlformats.org/officeDocument/2006/relationships/chart" Target="../charts/chart322.xml"/><Relationship Id="rId89" Type="http://schemas.openxmlformats.org/officeDocument/2006/relationships/chart" Target="../charts/chart327.xml"/><Relationship Id="rId112" Type="http://schemas.openxmlformats.org/officeDocument/2006/relationships/chart" Target="../charts/chart350.xml"/><Relationship Id="rId16" Type="http://schemas.openxmlformats.org/officeDocument/2006/relationships/chart" Target="../charts/chart254.xml"/><Relationship Id="rId107" Type="http://schemas.openxmlformats.org/officeDocument/2006/relationships/chart" Target="../charts/chart345.xml"/><Relationship Id="rId11" Type="http://schemas.openxmlformats.org/officeDocument/2006/relationships/chart" Target="../charts/chart249.xml"/><Relationship Id="rId32" Type="http://schemas.openxmlformats.org/officeDocument/2006/relationships/chart" Target="../charts/chart270.xml"/><Relationship Id="rId37" Type="http://schemas.openxmlformats.org/officeDocument/2006/relationships/chart" Target="../charts/chart275.xml"/><Relationship Id="rId53" Type="http://schemas.openxmlformats.org/officeDocument/2006/relationships/chart" Target="../charts/chart291.xml"/><Relationship Id="rId58" Type="http://schemas.openxmlformats.org/officeDocument/2006/relationships/chart" Target="../charts/chart296.xml"/><Relationship Id="rId74" Type="http://schemas.openxmlformats.org/officeDocument/2006/relationships/chart" Target="../charts/chart312.xml"/><Relationship Id="rId79" Type="http://schemas.openxmlformats.org/officeDocument/2006/relationships/chart" Target="../charts/chart317.xml"/><Relationship Id="rId102" Type="http://schemas.openxmlformats.org/officeDocument/2006/relationships/chart" Target="../charts/chart340.xml"/><Relationship Id="rId123" Type="http://schemas.openxmlformats.org/officeDocument/2006/relationships/hyperlink" Target="#Graphs!A1"/><Relationship Id="rId5" Type="http://schemas.openxmlformats.org/officeDocument/2006/relationships/chart" Target="../charts/chart243.xml"/><Relationship Id="rId90" Type="http://schemas.openxmlformats.org/officeDocument/2006/relationships/chart" Target="../charts/chart328.xml"/><Relationship Id="rId95" Type="http://schemas.openxmlformats.org/officeDocument/2006/relationships/chart" Target="../charts/chart333.xml"/><Relationship Id="rId22" Type="http://schemas.openxmlformats.org/officeDocument/2006/relationships/chart" Target="../charts/chart260.xml"/><Relationship Id="rId27" Type="http://schemas.openxmlformats.org/officeDocument/2006/relationships/chart" Target="../charts/chart265.xml"/><Relationship Id="rId43" Type="http://schemas.openxmlformats.org/officeDocument/2006/relationships/chart" Target="../charts/chart281.xml"/><Relationship Id="rId48" Type="http://schemas.openxmlformats.org/officeDocument/2006/relationships/chart" Target="../charts/chart286.xml"/><Relationship Id="rId64" Type="http://schemas.openxmlformats.org/officeDocument/2006/relationships/chart" Target="../charts/chart302.xml"/><Relationship Id="rId69" Type="http://schemas.openxmlformats.org/officeDocument/2006/relationships/chart" Target="../charts/chart307.xml"/><Relationship Id="rId113" Type="http://schemas.openxmlformats.org/officeDocument/2006/relationships/chart" Target="../charts/chart351.xml"/><Relationship Id="rId118" Type="http://schemas.openxmlformats.org/officeDocument/2006/relationships/chart" Target="../charts/chart356.xml"/><Relationship Id="rId80" Type="http://schemas.openxmlformats.org/officeDocument/2006/relationships/chart" Target="../charts/chart318.xml"/><Relationship Id="rId85" Type="http://schemas.openxmlformats.org/officeDocument/2006/relationships/chart" Target="../charts/chart323.xml"/><Relationship Id="rId12" Type="http://schemas.openxmlformats.org/officeDocument/2006/relationships/chart" Target="../charts/chart250.xml"/><Relationship Id="rId17" Type="http://schemas.openxmlformats.org/officeDocument/2006/relationships/chart" Target="../charts/chart255.xml"/><Relationship Id="rId33" Type="http://schemas.openxmlformats.org/officeDocument/2006/relationships/chart" Target="../charts/chart271.xml"/><Relationship Id="rId38" Type="http://schemas.openxmlformats.org/officeDocument/2006/relationships/chart" Target="../charts/chart276.xml"/><Relationship Id="rId59" Type="http://schemas.openxmlformats.org/officeDocument/2006/relationships/chart" Target="../charts/chart297.xml"/><Relationship Id="rId103" Type="http://schemas.openxmlformats.org/officeDocument/2006/relationships/chart" Target="../charts/chart341.xml"/><Relationship Id="rId108" Type="http://schemas.openxmlformats.org/officeDocument/2006/relationships/chart" Target="../charts/chart346.xml"/><Relationship Id="rId54" Type="http://schemas.openxmlformats.org/officeDocument/2006/relationships/chart" Target="../charts/chart292.xml"/><Relationship Id="rId70" Type="http://schemas.openxmlformats.org/officeDocument/2006/relationships/chart" Target="../charts/chart308.xml"/><Relationship Id="rId75" Type="http://schemas.openxmlformats.org/officeDocument/2006/relationships/chart" Target="../charts/chart313.xml"/><Relationship Id="rId91" Type="http://schemas.openxmlformats.org/officeDocument/2006/relationships/chart" Target="../charts/chart329.xml"/><Relationship Id="rId96" Type="http://schemas.openxmlformats.org/officeDocument/2006/relationships/chart" Target="../charts/chart334.xml"/><Relationship Id="rId1" Type="http://schemas.openxmlformats.org/officeDocument/2006/relationships/chart" Target="../charts/chart239.xml"/><Relationship Id="rId6" Type="http://schemas.openxmlformats.org/officeDocument/2006/relationships/chart" Target="../charts/chart244.xml"/><Relationship Id="rId23" Type="http://schemas.openxmlformats.org/officeDocument/2006/relationships/chart" Target="../charts/chart261.xml"/><Relationship Id="rId28" Type="http://schemas.openxmlformats.org/officeDocument/2006/relationships/chart" Target="../charts/chart266.xml"/><Relationship Id="rId49" Type="http://schemas.openxmlformats.org/officeDocument/2006/relationships/chart" Target="../charts/chart287.xml"/><Relationship Id="rId114" Type="http://schemas.openxmlformats.org/officeDocument/2006/relationships/chart" Target="../charts/chart352.xml"/><Relationship Id="rId119" Type="http://schemas.openxmlformats.org/officeDocument/2006/relationships/chart" Target="../charts/chart357.xml"/><Relationship Id="rId44" Type="http://schemas.openxmlformats.org/officeDocument/2006/relationships/chart" Target="../charts/chart282.xml"/><Relationship Id="rId60" Type="http://schemas.openxmlformats.org/officeDocument/2006/relationships/chart" Target="../charts/chart298.xml"/><Relationship Id="rId65" Type="http://schemas.openxmlformats.org/officeDocument/2006/relationships/chart" Target="../charts/chart303.xml"/><Relationship Id="rId81" Type="http://schemas.openxmlformats.org/officeDocument/2006/relationships/chart" Target="../charts/chart319.xml"/><Relationship Id="rId86" Type="http://schemas.openxmlformats.org/officeDocument/2006/relationships/chart" Target="../charts/chart324.xml"/><Relationship Id="rId4" Type="http://schemas.openxmlformats.org/officeDocument/2006/relationships/chart" Target="../charts/chart242.xml"/><Relationship Id="rId9" Type="http://schemas.openxmlformats.org/officeDocument/2006/relationships/chart" Target="../charts/chart247.xml"/><Relationship Id="rId13" Type="http://schemas.openxmlformats.org/officeDocument/2006/relationships/chart" Target="../charts/chart251.xml"/><Relationship Id="rId18" Type="http://schemas.openxmlformats.org/officeDocument/2006/relationships/chart" Target="../charts/chart256.xml"/><Relationship Id="rId39" Type="http://schemas.openxmlformats.org/officeDocument/2006/relationships/chart" Target="../charts/chart277.xml"/><Relationship Id="rId109" Type="http://schemas.openxmlformats.org/officeDocument/2006/relationships/chart" Target="../charts/chart347.xml"/><Relationship Id="rId34" Type="http://schemas.openxmlformats.org/officeDocument/2006/relationships/chart" Target="../charts/chart272.xml"/><Relationship Id="rId50" Type="http://schemas.openxmlformats.org/officeDocument/2006/relationships/chart" Target="../charts/chart288.xml"/><Relationship Id="rId55" Type="http://schemas.openxmlformats.org/officeDocument/2006/relationships/chart" Target="../charts/chart293.xml"/><Relationship Id="rId76" Type="http://schemas.openxmlformats.org/officeDocument/2006/relationships/chart" Target="../charts/chart314.xml"/><Relationship Id="rId97" Type="http://schemas.openxmlformats.org/officeDocument/2006/relationships/chart" Target="../charts/chart335.xml"/><Relationship Id="rId104" Type="http://schemas.openxmlformats.org/officeDocument/2006/relationships/chart" Target="../charts/chart342.xml"/><Relationship Id="rId120" Type="http://schemas.openxmlformats.org/officeDocument/2006/relationships/chart" Target="../charts/chart358.xml"/><Relationship Id="rId7" Type="http://schemas.openxmlformats.org/officeDocument/2006/relationships/chart" Target="../charts/chart245.xml"/><Relationship Id="rId71" Type="http://schemas.openxmlformats.org/officeDocument/2006/relationships/chart" Target="../charts/chart309.xml"/><Relationship Id="rId92" Type="http://schemas.openxmlformats.org/officeDocument/2006/relationships/chart" Target="../charts/chart330.xml"/><Relationship Id="rId2" Type="http://schemas.openxmlformats.org/officeDocument/2006/relationships/chart" Target="../charts/chart240.xml"/><Relationship Id="rId29" Type="http://schemas.openxmlformats.org/officeDocument/2006/relationships/chart" Target="../charts/chart267.xml"/><Relationship Id="rId24" Type="http://schemas.openxmlformats.org/officeDocument/2006/relationships/chart" Target="../charts/chart262.xml"/><Relationship Id="rId40" Type="http://schemas.openxmlformats.org/officeDocument/2006/relationships/chart" Target="../charts/chart278.xml"/><Relationship Id="rId45" Type="http://schemas.openxmlformats.org/officeDocument/2006/relationships/chart" Target="../charts/chart283.xml"/><Relationship Id="rId66" Type="http://schemas.openxmlformats.org/officeDocument/2006/relationships/chart" Target="../charts/chart304.xml"/><Relationship Id="rId87" Type="http://schemas.openxmlformats.org/officeDocument/2006/relationships/chart" Target="../charts/chart325.xml"/><Relationship Id="rId110" Type="http://schemas.openxmlformats.org/officeDocument/2006/relationships/chart" Target="../charts/chart348.xml"/><Relationship Id="rId115" Type="http://schemas.openxmlformats.org/officeDocument/2006/relationships/chart" Target="../charts/chart353.xml"/><Relationship Id="rId61" Type="http://schemas.openxmlformats.org/officeDocument/2006/relationships/chart" Target="../charts/chart299.xml"/><Relationship Id="rId82" Type="http://schemas.openxmlformats.org/officeDocument/2006/relationships/chart" Target="../charts/chart320.xml"/><Relationship Id="rId19" Type="http://schemas.openxmlformats.org/officeDocument/2006/relationships/chart" Target="../charts/chart257.xml"/><Relationship Id="rId14" Type="http://schemas.openxmlformats.org/officeDocument/2006/relationships/chart" Target="../charts/chart252.xml"/><Relationship Id="rId30" Type="http://schemas.openxmlformats.org/officeDocument/2006/relationships/chart" Target="../charts/chart268.xml"/><Relationship Id="rId35" Type="http://schemas.openxmlformats.org/officeDocument/2006/relationships/chart" Target="../charts/chart273.xml"/><Relationship Id="rId56" Type="http://schemas.openxmlformats.org/officeDocument/2006/relationships/chart" Target="../charts/chart294.xml"/><Relationship Id="rId77" Type="http://schemas.openxmlformats.org/officeDocument/2006/relationships/chart" Target="../charts/chart315.xml"/><Relationship Id="rId100" Type="http://schemas.openxmlformats.org/officeDocument/2006/relationships/chart" Target="../charts/chart338.xml"/><Relationship Id="rId105" Type="http://schemas.openxmlformats.org/officeDocument/2006/relationships/chart" Target="../charts/chart343.xml"/><Relationship Id="rId8" Type="http://schemas.openxmlformats.org/officeDocument/2006/relationships/chart" Target="../charts/chart246.xml"/><Relationship Id="rId51" Type="http://schemas.openxmlformats.org/officeDocument/2006/relationships/chart" Target="../charts/chart289.xml"/><Relationship Id="rId72" Type="http://schemas.openxmlformats.org/officeDocument/2006/relationships/chart" Target="../charts/chart310.xml"/><Relationship Id="rId93" Type="http://schemas.openxmlformats.org/officeDocument/2006/relationships/chart" Target="../charts/chart331.xml"/><Relationship Id="rId98" Type="http://schemas.openxmlformats.org/officeDocument/2006/relationships/chart" Target="../charts/chart336.xml"/><Relationship Id="rId121" Type="http://schemas.openxmlformats.org/officeDocument/2006/relationships/chart" Target="../charts/chart359.xml"/><Relationship Id="rId3" Type="http://schemas.openxmlformats.org/officeDocument/2006/relationships/chart" Target="../charts/chart241.xml"/><Relationship Id="rId25" Type="http://schemas.openxmlformats.org/officeDocument/2006/relationships/chart" Target="../charts/chart263.xml"/><Relationship Id="rId46" Type="http://schemas.openxmlformats.org/officeDocument/2006/relationships/chart" Target="../charts/chart284.xml"/><Relationship Id="rId67" Type="http://schemas.openxmlformats.org/officeDocument/2006/relationships/chart" Target="../charts/chart305.xml"/><Relationship Id="rId116" Type="http://schemas.openxmlformats.org/officeDocument/2006/relationships/chart" Target="../charts/chart354.xml"/><Relationship Id="rId20" Type="http://schemas.openxmlformats.org/officeDocument/2006/relationships/chart" Target="../charts/chart258.xml"/><Relationship Id="rId41" Type="http://schemas.openxmlformats.org/officeDocument/2006/relationships/chart" Target="../charts/chart279.xml"/><Relationship Id="rId62" Type="http://schemas.openxmlformats.org/officeDocument/2006/relationships/chart" Target="../charts/chart300.xml"/><Relationship Id="rId83" Type="http://schemas.openxmlformats.org/officeDocument/2006/relationships/chart" Target="../charts/chart321.xml"/><Relationship Id="rId88" Type="http://schemas.openxmlformats.org/officeDocument/2006/relationships/chart" Target="../charts/chart326.xml"/><Relationship Id="rId111" Type="http://schemas.openxmlformats.org/officeDocument/2006/relationships/chart" Target="../charts/chart349.xml"/><Relationship Id="rId15" Type="http://schemas.openxmlformats.org/officeDocument/2006/relationships/chart" Target="../charts/chart253.xml"/><Relationship Id="rId36" Type="http://schemas.openxmlformats.org/officeDocument/2006/relationships/chart" Target="../charts/chart274.xml"/><Relationship Id="rId57" Type="http://schemas.openxmlformats.org/officeDocument/2006/relationships/chart" Target="../charts/chart295.xml"/><Relationship Id="rId106" Type="http://schemas.openxmlformats.org/officeDocument/2006/relationships/chart" Target="../charts/chart344.xml"/><Relationship Id="rId10" Type="http://schemas.openxmlformats.org/officeDocument/2006/relationships/chart" Target="../charts/chart248.xml"/><Relationship Id="rId31" Type="http://schemas.openxmlformats.org/officeDocument/2006/relationships/chart" Target="../charts/chart269.xml"/><Relationship Id="rId52" Type="http://schemas.openxmlformats.org/officeDocument/2006/relationships/chart" Target="../charts/chart290.xml"/><Relationship Id="rId73" Type="http://schemas.openxmlformats.org/officeDocument/2006/relationships/chart" Target="../charts/chart311.xml"/><Relationship Id="rId78" Type="http://schemas.openxmlformats.org/officeDocument/2006/relationships/chart" Target="../charts/chart316.xml"/><Relationship Id="rId94" Type="http://schemas.openxmlformats.org/officeDocument/2006/relationships/chart" Target="../charts/chart332.xml"/><Relationship Id="rId99" Type="http://schemas.openxmlformats.org/officeDocument/2006/relationships/chart" Target="../charts/chart337.xml"/><Relationship Id="rId101" Type="http://schemas.openxmlformats.org/officeDocument/2006/relationships/chart" Target="../charts/chart339.xml"/><Relationship Id="rId122" Type="http://schemas.openxmlformats.org/officeDocument/2006/relationships/chart" Target="../charts/chart360.xml"/></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0</xdr:rowOff>
    </xdr:from>
    <xdr:to>
      <xdr:col>8</xdr:col>
      <xdr:colOff>285190</xdr:colOff>
      <xdr:row>54</xdr:row>
      <xdr:rowOff>148571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298161</xdr:colOff>
      <xdr:row>75</xdr:row>
      <xdr:rowOff>74468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0</xdr:rowOff>
    </xdr:from>
    <xdr:to>
      <xdr:col>8</xdr:col>
      <xdr:colOff>298161</xdr:colOff>
      <xdr:row>92</xdr:row>
      <xdr:rowOff>74469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59</xdr:row>
      <xdr:rowOff>0</xdr:rowOff>
    </xdr:from>
    <xdr:to>
      <xdr:col>16</xdr:col>
      <xdr:colOff>298162</xdr:colOff>
      <xdr:row>75</xdr:row>
      <xdr:rowOff>74468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76</xdr:row>
      <xdr:rowOff>0</xdr:rowOff>
    </xdr:from>
    <xdr:to>
      <xdr:col>16</xdr:col>
      <xdr:colOff>298162</xdr:colOff>
      <xdr:row>92</xdr:row>
      <xdr:rowOff>68119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597355</xdr:colOff>
      <xdr:row>97</xdr:row>
      <xdr:rowOff>0</xdr:rowOff>
    </xdr:from>
    <xdr:to>
      <xdr:col>8</xdr:col>
      <xdr:colOff>316594</xdr:colOff>
      <xdr:row>113</xdr:row>
      <xdr:rowOff>41729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7711</xdr:colOff>
      <xdr:row>114</xdr:row>
      <xdr:rowOff>2721</xdr:rowOff>
    </xdr:from>
    <xdr:to>
      <xdr:col>8</xdr:col>
      <xdr:colOff>334736</xdr:colOff>
      <xdr:row>130</xdr:row>
      <xdr:rowOff>44450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9980</xdr:colOff>
      <xdr:row>97</xdr:row>
      <xdr:rowOff>0</xdr:rowOff>
    </xdr:from>
    <xdr:to>
      <xdr:col>16</xdr:col>
      <xdr:colOff>340180</xdr:colOff>
      <xdr:row>113</xdr:row>
      <xdr:rowOff>41729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9072</xdr:colOff>
      <xdr:row>114</xdr:row>
      <xdr:rowOff>3629</xdr:rowOff>
    </xdr:from>
    <xdr:to>
      <xdr:col>16</xdr:col>
      <xdr:colOff>339272</xdr:colOff>
      <xdr:row>130</xdr:row>
      <xdr:rowOff>45358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134</xdr:row>
      <xdr:rowOff>0</xdr:rowOff>
    </xdr:from>
    <xdr:to>
      <xdr:col>8</xdr:col>
      <xdr:colOff>327025</xdr:colOff>
      <xdr:row>150</xdr:row>
      <xdr:rowOff>48079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9071</xdr:colOff>
      <xdr:row>151</xdr:row>
      <xdr:rowOff>9072</xdr:rowOff>
    </xdr:from>
    <xdr:to>
      <xdr:col>8</xdr:col>
      <xdr:colOff>336096</xdr:colOff>
      <xdr:row>167</xdr:row>
      <xdr:rowOff>57151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6350</xdr:colOff>
      <xdr:row>151</xdr:row>
      <xdr:rowOff>3628</xdr:rowOff>
    </xdr:from>
    <xdr:to>
      <xdr:col>16</xdr:col>
      <xdr:colOff>333375</xdr:colOff>
      <xdr:row>167</xdr:row>
      <xdr:rowOff>45357</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9072</xdr:colOff>
      <xdr:row>133</xdr:row>
      <xdr:rowOff>154215</xdr:rowOff>
    </xdr:from>
    <xdr:to>
      <xdr:col>16</xdr:col>
      <xdr:colOff>336097</xdr:colOff>
      <xdr:row>150</xdr:row>
      <xdr:rowOff>39008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907</xdr:colOff>
      <xdr:row>171</xdr:row>
      <xdr:rowOff>1</xdr:rowOff>
    </xdr:from>
    <xdr:to>
      <xdr:col>8</xdr:col>
      <xdr:colOff>327932</xdr:colOff>
      <xdr:row>187</xdr:row>
      <xdr:rowOff>41730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1362</xdr:colOff>
      <xdr:row>170</xdr:row>
      <xdr:rowOff>151494</xdr:rowOff>
    </xdr:from>
    <xdr:to>
      <xdr:col>16</xdr:col>
      <xdr:colOff>328387</xdr:colOff>
      <xdr:row>187</xdr:row>
      <xdr:rowOff>29937</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18144</xdr:colOff>
      <xdr:row>188</xdr:row>
      <xdr:rowOff>1</xdr:rowOff>
    </xdr:from>
    <xdr:to>
      <xdr:col>8</xdr:col>
      <xdr:colOff>345169</xdr:colOff>
      <xdr:row>204</xdr:row>
      <xdr:rowOff>41729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10433</xdr:colOff>
      <xdr:row>188</xdr:row>
      <xdr:rowOff>1</xdr:rowOff>
    </xdr:from>
    <xdr:to>
      <xdr:col>16</xdr:col>
      <xdr:colOff>337458</xdr:colOff>
      <xdr:row>204</xdr:row>
      <xdr:rowOff>41729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12700</xdr:colOff>
      <xdr:row>204</xdr:row>
      <xdr:rowOff>161472</xdr:rowOff>
    </xdr:from>
    <xdr:to>
      <xdr:col>8</xdr:col>
      <xdr:colOff>339725</xdr:colOff>
      <xdr:row>221</xdr:row>
      <xdr:rowOff>39915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597354</xdr:colOff>
      <xdr:row>205</xdr:row>
      <xdr:rowOff>6351</xdr:rowOff>
    </xdr:from>
    <xdr:to>
      <xdr:col>16</xdr:col>
      <xdr:colOff>316594</xdr:colOff>
      <xdr:row>221</xdr:row>
      <xdr:rowOff>48079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225</xdr:row>
      <xdr:rowOff>0</xdr:rowOff>
    </xdr:from>
    <xdr:to>
      <xdr:col>8</xdr:col>
      <xdr:colOff>327025</xdr:colOff>
      <xdr:row>241</xdr:row>
      <xdr:rowOff>48079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6804</xdr:colOff>
      <xdr:row>225</xdr:row>
      <xdr:rowOff>0</xdr:rowOff>
    </xdr:from>
    <xdr:to>
      <xdr:col>16</xdr:col>
      <xdr:colOff>333829</xdr:colOff>
      <xdr:row>241</xdr:row>
      <xdr:rowOff>48079</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242</xdr:row>
      <xdr:rowOff>9072</xdr:rowOff>
    </xdr:from>
    <xdr:to>
      <xdr:col>8</xdr:col>
      <xdr:colOff>327025</xdr:colOff>
      <xdr:row>258</xdr:row>
      <xdr:rowOff>57150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605518</xdr:colOff>
      <xdr:row>241</xdr:row>
      <xdr:rowOff>145143</xdr:rowOff>
    </xdr:from>
    <xdr:to>
      <xdr:col>16</xdr:col>
      <xdr:colOff>324758</xdr:colOff>
      <xdr:row>258</xdr:row>
      <xdr:rowOff>29935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259</xdr:row>
      <xdr:rowOff>9071</xdr:rowOff>
    </xdr:from>
    <xdr:to>
      <xdr:col>8</xdr:col>
      <xdr:colOff>327025</xdr:colOff>
      <xdr:row>275</xdr:row>
      <xdr:rowOff>57151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605518</xdr:colOff>
      <xdr:row>258</xdr:row>
      <xdr:rowOff>154214</xdr:rowOff>
    </xdr:from>
    <xdr:to>
      <xdr:col>16</xdr:col>
      <xdr:colOff>324758</xdr:colOff>
      <xdr:row>275</xdr:row>
      <xdr:rowOff>39008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279</xdr:row>
      <xdr:rowOff>0</xdr:rowOff>
    </xdr:from>
    <xdr:to>
      <xdr:col>8</xdr:col>
      <xdr:colOff>327025</xdr:colOff>
      <xdr:row>295</xdr:row>
      <xdr:rowOff>48078</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6805</xdr:colOff>
      <xdr:row>278</xdr:row>
      <xdr:rowOff>145143</xdr:rowOff>
    </xdr:from>
    <xdr:to>
      <xdr:col>16</xdr:col>
      <xdr:colOff>333830</xdr:colOff>
      <xdr:row>295</xdr:row>
      <xdr:rowOff>29935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295</xdr:row>
      <xdr:rowOff>154213</xdr:rowOff>
    </xdr:from>
    <xdr:to>
      <xdr:col>8</xdr:col>
      <xdr:colOff>327025</xdr:colOff>
      <xdr:row>312</xdr:row>
      <xdr:rowOff>39006</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6805</xdr:colOff>
      <xdr:row>296</xdr:row>
      <xdr:rowOff>1</xdr:rowOff>
    </xdr:from>
    <xdr:to>
      <xdr:col>16</xdr:col>
      <xdr:colOff>333830</xdr:colOff>
      <xdr:row>312</xdr:row>
      <xdr:rowOff>48079</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18143</xdr:colOff>
      <xdr:row>312</xdr:row>
      <xdr:rowOff>154214</xdr:rowOff>
    </xdr:from>
    <xdr:to>
      <xdr:col>8</xdr:col>
      <xdr:colOff>345168</xdr:colOff>
      <xdr:row>329</xdr:row>
      <xdr:rowOff>39007</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6804</xdr:colOff>
      <xdr:row>313</xdr:row>
      <xdr:rowOff>1</xdr:rowOff>
    </xdr:from>
    <xdr:to>
      <xdr:col>16</xdr:col>
      <xdr:colOff>333829</xdr:colOff>
      <xdr:row>329</xdr:row>
      <xdr:rowOff>48079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333</xdr:row>
      <xdr:rowOff>0</xdr:rowOff>
    </xdr:from>
    <xdr:to>
      <xdr:col>8</xdr:col>
      <xdr:colOff>327025</xdr:colOff>
      <xdr:row>349</xdr:row>
      <xdr:rowOff>48079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602343</xdr:colOff>
      <xdr:row>350</xdr:row>
      <xdr:rowOff>0</xdr:rowOff>
    </xdr:from>
    <xdr:to>
      <xdr:col>8</xdr:col>
      <xdr:colOff>321582</xdr:colOff>
      <xdr:row>366</xdr:row>
      <xdr:rowOff>48079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367</xdr:row>
      <xdr:rowOff>18144</xdr:rowOff>
    </xdr:from>
    <xdr:to>
      <xdr:col>8</xdr:col>
      <xdr:colOff>327025</xdr:colOff>
      <xdr:row>383</xdr:row>
      <xdr:rowOff>66223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6804</xdr:colOff>
      <xdr:row>332</xdr:row>
      <xdr:rowOff>154214</xdr:rowOff>
    </xdr:from>
    <xdr:to>
      <xdr:col>16</xdr:col>
      <xdr:colOff>333829</xdr:colOff>
      <xdr:row>349</xdr:row>
      <xdr:rowOff>39007</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605518</xdr:colOff>
      <xdr:row>349</xdr:row>
      <xdr:rowOff>154215</xdr:rowOff>
    </xdr:from>
    <xdr:to>
      <xdr:col>16</xdr:col>
      <xdr:colOff>324758</xdr:colOff>
      <xdr:row>366</xdr:row>
      <xdr:rowOff>39008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6804</xdr:colOff>
      <xdr:row>367</xdr:row>
      <xdr:rowOff>0</xdr:rowOff>
    </xdr:from>
    <xdr:to>
      <xdr:col>16</xdr:col>
      <xdr:colOff>333829</xdr:colOff>
      <xdr:row>383</xdr:row>
      <xdr:rowOff>48079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384</xdr:row>
      <xdr:rowOff>0</xdr:rowOff>
    </xdr:from>
    <xdr:to>
      <xdr:col>8</xdr:col>
      <xdr:colOff>327025</xdr:colOff>
      <xdr:row>400</xdr:row>
      <xdr:rowOff>48078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598714</xdr:colOff>
      <xdr:row>384</xdr:row>
      <xdr:rowOff>9072</xdr:rowOff>
    </xdr:from>
    <xdr:to>
      <xdr:col>16</xdr:col>
      <xdr:colOff>317954</xdr:colOff>
      <xdr:row>400</xdr:row>
      <xdr:rowOff>57150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401</xdr:row>
      <xdr:rowOff>9071</xdr:rowOff>
    </xdr:from>
    <xdr:to>
      <xdr:col>8</xdr:col>
      <xdr:colOff>327025</xdr:colOff>
      <xdr:row>417</xdr:row>
      <xdr:rowOff>57149</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421</xdr:row>
      <xdr:rowOff>0</xdr:rowOff>
    </xdr:from>
    <xdr:to>
      <xdr:col>8</xdr:col>
      <xdr:colOff>327025</xdr:colOff>
      <xdr:row>437</xdr:row>
      <xdr:rowOff>48079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589643</xdr:colOff>
      <xdr:row>438</xdr:row>
      <xdr:rowOff>18143</xdr:rowOff>
    </xdr:from>
    <xdr:to>
      <xdr:col>8</xdr:col>
      <xdr:colOff>308882</xdr:colOff>
      <xdr:row>454</xdr:row>
      <xdr:rowOff>66222</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455</xdr:row>
      <xdr:rowOff>0</xdr:rowOff>
    </xdr:from>
    <xdr:to>
      <xdr:col>8</xdr:col>
      <xdr:colOff>327025</xdr:colOff>
      <xdr:row>471</xdr:row>
      <xdr:rowOff>48079</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606879</xdr:colOff>
      <xdr:row>420</xdr:row>
      <xdr:rowOff>154214</xdr:rowOff>
    </xdr:from>
    <xdr:to>
      <xdr:col>16</xdr:col>
      <xdr:colOff>329294</xdr:colOff>
      <xdr:row>437</xdr:row>
      <xdr:rowOff>39007</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15876</xdr:colOff>
      <xdr:row>438</xdr:row>
      <xdr:rowOff>0</xdr:rowOff>
    </xdr:from>
    <xdr:to>
      <xdr:col>16</xdr:col>
      <xdr:colOff>342901</xdr:colOff>
      <xdr:row>454</xdr:row>
      <xdr:rowOff>48079</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6805</xdr:colOff>
      <xdr:row>455</xdr:row>
      <xdr:rowOff>9071</xdr:rowOff>
    </xdr:from>
    <xdr:to>
      <xdr:col>16</xdr:col>
      <xdr:colOff>333830</xdr:colOff>
      <xdr:row>471</xdr:row>
      <xdr:rowOff>57150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597354</xdr:colOff>
      <xdr:row>472</xdr:row>
      <xdr:rowOff>0</xdr:rowOff>
    </xdr:from>
    <xdr:to>
      <xdr:col>8</xdr:col>
      <xdr:colOff>316593</xdr:colOff>
      <xdr:row>488</xdr:row>
      <xdr:rowOff>48079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598715</xdr:colOff>
      <xdr:row>471</xdr:row>
      <xdr:rowOff>160565</xdr:rowOff>
    </xdr:from>
    <xdr:to>
      <xdr:col>16</xdr:col>
      <xdr:colOff>321130</xdr:colOff>
      <xdr:row>488</xdr:row>
      <xdr:rowOff>45358</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606425</xdr:colOff>
      <xdr:row>489</xdr:row>
      <xdr:rowOff>0</xdr:rowOff>
    </xdr:from>
    <xdr:to>
      <xdr:col>8</xdr:col>
      <xdr:colOff>325664</xdr:colOff>
      <xdr:row>505</xdr:row>
      <xdr:rowOff>48078</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509</xdr:row>
      <xdr:rowOff>0</xdr:rowOff>
    </xdr:from>
    <xdr:to>
      <xdr:col>8</xdr:col>
      <xdr:colOff>327025</xdr:colOff>
      <xdr:row>525</xdr:row>
      <xdr:rowOff>48078</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9072</xdr:colOff>
      <xdr:row>526</xdr:row>
      <xdr:rowOff>9070</xdr:rowOff>
    </xdr:from>
    <xdr:to>
      <xdr:col>8</xdr:col>
      <xdr:colOff>336097</xdr:colOff>
      <xdr:row>542</xdr:row>
      <xdr:rowOff>57149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580572</xdr:colOff>
      <xdr:row>543</xdr:row>
      <xdr:rowOff>9071</xdr:rowOff>
    </xdr:from>
    <xdr:to>
      <xdr:col>8</xdr:col>
      <xdr:colOff>299811</xdr:colOff>
      <xdr:row>559</xdr:row>
      <xdr:rowOff>57150</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xdr:col>
      <xdr:colOff>6804</xdr:colOff>
      <xdr:row>509</xdr:row>
      <xdr:rowOff>0</xdr:rowOff>
    </xdr:from>
    <xdr:to>
      <xdr:col>16</xdr:col>
      <xdr:colOff>333829</xdr:colOff>
      <xdr:row>525</xdr:row>
      <xdr:rowOff>48078</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15422</xdr:colOff>
      <xdr:row>526</xdr:row>
      <xdr:rowOff>19049</xdr:rowOff>
    </xdr:from>
    <xdr:to>
      <xdr:col>16</xdr:col>
      <xdr:colOff>345622</xdr:colOff>
      <xdr:row>542</xdr:row>
      <xdr:rowOff>60778</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6804</xdr:colOff>
      <xdr:row>543</xdr:row>
      <xdr:rowOff>18142</xdr:rowOff>
    </xdr:from>
    <xdr:to>
      <xdr:col>16</xdr:col>
      <xdr:colOff>333829</xdr:colOff>
      <xdr:row>559</xdr:row>
      <xdr:rowOff>66221</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598714</xdr:colOff>
      <xdr:row>560</xdr:row>
      <xdr:rowOff>18143</xdr:rowOff>
    </xdr:from>
    <xdr:to>
      <xdr:col>8</xdr:col>
      <xdr:colOff>317953</xdr:colOff>
      <xdr:row>576</xdr:row>
      <xdr:rowOff>66222</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xdr:col>
      <xdr:colOff>598714</xdr:colOff>
      <xdr:row>560</xdr:row>
      <xdr:rowOff>0</xdr:rowOff>
    </xdr:from>
    <xdr:to>
      <xdr:col>16</xdr:col>
      <xdr:colOff>317954</xdr:colOff>
      <xdr:row>576</xdr:row>
      <xdr:rowOff>48079</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598715</xdr:colOff>
      <xdr:row>576</xdr:row>
      <xdr:rowOff>154215</xdr:rowOff>
    </xdr:from>
    <xdr:to>
      <xdr:col>8</xdr:col>
      <xdr:colOff>317954</xdr:colOff>
      <xdr:row>593</xdr:row>
      <xdr:rowOff>39008</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6350</xdr:colOff>
      <xdr:row>35</xdr:row>
      <xdr:rowOff>25400</xdr:rowOff>
    </xdr:from>
    <xdr:to>
      <xdr:col>5</xdr:col>
      <xdr:colOff>518884</xdr:colOff>
      <xdr:row>37</xdr:row>
      <xdr:rowOff>97972</xdr:rowOff>
    </xdr:to>
    <xdr:sp macro="" textlink="">
      <xdr:nvSpPr>
        <xdr:cNvPr id="81" name="Rectangle 80"/>
        <xdr:cNvSpPr/>
      </xdr:nvSpPr>
      <xdr:spPr>
        <a:xfrm>
          <a:off x="615950" y="184150"/>
          <a:ext cx="2950934" cy="39007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0" cap="none" spc="0">
              <a:ln w="0"/>
              <a:solidFill>
                <a:schemeClr val="tx1"/>
              </a:solidFill>
              <a:effectLst>
                <a:outerShdw blurRad="38100" dist="19050" dir="2700000" algn="tl" rotWithShape="0">
                  <a:schemeClr val="dk1">
                    <a:alpha val="40000"/>
                  </a:schemeClr>
                </a:outerShdw>
              </a:effectLst>
            </a:rPr>
            <a:t>Responses per District</a:t>
          </a:r>
        </a:p>
      </xdr:txBody>
    </xdr:sp>
    <xdr:clientData/>
  </xdr:twoCellAnchor>
  <xdr:twoCellAnchor>
    <xdr:from>
      <xdr:col>1</xdr:col>
      <xdr:colOff>19051</xdr:colOff>
      <xdr:row>55</xdr:row>
      <xdr:rowOff>120650</xdr:rowOff>
    </xdr:from>
    <xdr:to>
      <xdr:col>3</xdr:col>
      <xdr:colOff>336551</xdr:colOff>
      <xdr:row>58</xdr:row>
      <xdr:rowOff>97973</xdr:rowOff>
    </xdr:to>
    <xdr:sp macro="" textlink="">
      <xdr:nvSpPr>
        <xdr:cNvPr id="86" name="Rectangle 85"/>
        <xdr:cNvSpPr/>
      </xdr:nvSpPr>
      <xdr:spPr>
        <a:xfrm>
          <a:off x="628651" y="345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93</xdr:row>
      <xdr:rowOff>114300</xdr:rowOff>
    </xdr:from>
    <xdr:to>
      <xdr:col>3</xdr:col>
      <xdr:colOff>317500</xdr:colOff>
      <xdr:row>96</xdr:row>
      <xdr:rowOff>91623</xdr:rowOff>
    </xdr:to>
    <xdr:sp macro="" textlink="">
      <xdr:nvSpPr>
        <xdr:cNvPr id="87" name="Rectangle 86"/>
        <xdr:cNvSpPr/>
      </xdr:nvSpPr>
      <xdr:spPr>
        <a:xfrm>
          <a:off x="609600" y="94805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130</xdr:row>
      <xdr:rowOff>120650</xdr:rowOff>
    </xdr:from>
    <xdr:to>
      <xdr:col>3</xdr:col>
      <xdr:colOff>336550</xdr:colOff>
      <xdr:row>133</xdr:row>
      <xdr:rowOff>97973</xdr:rowOff>
    </xdr:to>
    <xdr:sp macro="" textlink="">
      <xdr:nvSpPr>
        <xdr:cNvPr id="88" name="Rectangle 87"/>
        <xdr:cNvSpPr/>
      </xdr:nvSpPr>
      <xdr:spPr>
        <a:xfrm>
          <a:off x="628650" y="153606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167</xdr:row>
      <xdr:rowOff>120650</xdr:rowOff>
    </xdr:from>
    <xdr:to>
      <xdr:col>3</xdr:col>
      <xdr:colOff>330200</xdr:colOff>
      <xdr:row>170</xdr:row>
      <xdr:rowOff>97973</xdr:rowOff>
    </xdr:to>
    <xdr:sp macro="" textlink="">
      <xdr:nvSpPr>
        <xdr:cNvPr id="89" name="Rectangle 88"/>
        <xdr:cNvSpPr/>
      </xdr:nvSpPr>
      <xdr:spPr>
        <a:xfrm>
          <a:off x="622300" y="2123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6350</xdr:colOff>
      <xdr:row>221</xdr:row>
      <xdr:rowOff>120650</xdr:rowOff>
    </xdr:from>
    <xdr:to>
      <xdr:col>3</xdr:col>
      <xdr:colOff>323850</xdr:colOff>
      <xdr:row>224</xdr:row>
      <xdr:rowOff>97973</xdr:rowOff>
    </xdr:to>
    <xdr:sp macro="" textlink="">
      <xdr:nvSpPr>
        <xdr:cNvPr id="90" name="Rectangle 89"/>
        <xdr:cNvSpPr/>
      </xdr:nvSpPr>
      <xdr:spPr>
        <a:xfrm>
          <a:off x="615950" y="350202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275</xdr:row>
      <xdr:rowOff>127000</xdr:rowOff>
    </xdr:from>
    <xdr:to>
      <xdr:col>3</xdr:col>
      <xdr:colOff>336550</xdr:colOff>
      <xdr:row>278</xdr:row>
      <xdr:rowOff>104323</xdr:rowOff>
    </xdr:to>
    <xdr:sp macro="" textlink="">
      <xdr:nvSpPr>
        <xdr:cNvPr id="91" name="Rectangle 90"/>
        <xdr:cNvSpPr/>
      </xdr:nvSpPr>
      <xdr:spPr>
        <a:xfrm>
          <a:off x="628650" y="435991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329</xdr:row>
      <xdr:rowOff>120650</xdr:rowOff>
    </xdr:from>
    <xdr:to>
      <xdr:col>3</xdr:col>
      <xdr:colOff>349250</xdr:colOff>
      <xdr:row>332</xdr:row>
      <xdr:rowOff>97973</xdr:rowOff>
    </xdr:to>
    <xdr:sp macro="" textlink="">
      <xdr:nvSpPr>
        <xdr:cNvPr id="92" name="Rectangle 91"/>
        <xdr:cNvSpPr/>
      </xdr:nvSpPr>
      <xdr:spPr>
        <a:xfrm>
          <a:off x="641350" y="4695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417</xdr:row>
      <xdr:rowOff>120650</xdr:rowOff>
    </xdr:from>
    <xdr:to>
      <xdr:col>3</xdr:col>
      <xdr:colOff>330200</xdr:colOff>
      <xdr:row>420</xdr:row>
      <xdr:rowOff>97973</xdr:rowOff>
    </xdr:to>
    <xdr:sp macro="" textlink="">
      <xdr:nvSpPr>
        <xdr:cNvPr id="93" name="Rectangle 92"/>
        <xdr:cNvSpPr/>
      </xdr:nvSpPr>
      <xdr:spPr>
        <a:xfrm>
          <a:off x="622300" y="6092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505</xdr:row>
      <xdr:rowOff>133350</xdr:rowOff>
    </xdr:from>
    <xdr:to>
      <xdr:col>3</xdr:col>
      <xdr:colOff>349250</xdr:colOff>
      <xdr:row>508</xdr:row>
      <xdr:rowOff>110673</xdr:rowOff>
    </xdr:to>
    <xdr:sp macro="" textlink="">
      <xdr:nvSpPr>
        <xdr:cNvPr id="94" name="Rectangle 93"/>
        <xdr:cNvSpPr/>
      </xdr:nvSpPr>
      <xdr:spPr>
        <a:xfrm>
          <a:off x="641350" y="749046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25400</xdr:colOff>
      <xdr:row>1</xdr:row>
      <xdr:rowOff>69850</xdr:rowOff>
    </xdr:from>
    <xdr:to>
      <xdr:col>9</xdr:col>
      <xdr:colOff>317500</xdr:colOff>
      <xdr:row>5</xdr:row>
      <xdr:rowOff>133350</xdr:rowOff>
    </xdr:to>
    <xdr:sp macro="" textlink="">
      <xdr:nvSpPr>
        <xdr:cNvPr id="97" name="Rectangle 96"/>
        <xdr:cNvSpPr/>
      </xdr:nvSpPr>
      <xdr:spPr>
        <a:xfrm>
          <a:off x="635000" y="133350"/>
          <a:ext cx="5168900" cy="6985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5400" b="1" cap="none" spc="-100" baseline="0">
              <a:ln w="0"/>
              <a:solidFill>
                <a:schemeClr val="tx1"/>
              </a:solidFill>
              <a:effectLst>
                <a:outerShdw blurRad="38100" dist="19050" dir="2700000" algn="tl" rotWithShape="0">
                  <a:schemeClr val="dk1">
                    <a:alpha val="40000"/>
                  </a:schemeClr>
                </a:outerShdw>
              </a:effectLst>
            </a:rPr>
            <a:t>I n d e x</a:t>
          </a:r>
        </a:p>
      </xdr:txBody>
    </xdr:sp>
    <xdr:clientData/>
  </xdr:twoCellAnchor>
  <xdr:twoCellAnchor>
    <xdr:from>
      <xdr:col>1</xdr:col>
      <xdr:colOff>0</xdr:colOff>
      <xdr:row>8</xdr:row>
      <xdr:rowOff>0</xdr:rowOff>
    </xdr:from>
    <xdr:to>
      <xdr:col>3</xdr:col>
      <xdr:colOff>317500</xdr:colOff>
      <xdr:row>10</xdr:row>
      <xdr:rowOff>136073</xdr:rowOff>
    </xdr:to>
    <xdr:sp macro="" textlink="">
      <xdr:nvSpPr>
        <xdr:cNvPr id="100" name="Rectangle 99">
          <a:hlinkClick xmlns:r="http://schemas.openxmlformats.org/officeDocument/2006/relationships" r:id="rId59"/>
        </xdr:cNvPr>
        <xdr:cNvSpPr/>
      </xdr:nvSpPr>
      <xdr:spPr>
        <a:xfrm>
          <a:off x="6096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8</xdr:row>
      <xdr:rowOff>0</xdr:rowOff>
    </xdr:from>
    <xdr:to>
      <xdr:col>6</xdr:col>
      <xdr:colOff>317500</xdr:colOff>
      <xdr:row>10</xdr:row>
      <xdr:rowOff>136073</xdr:rowOff>
    </xdr:to>
    <xdr:sp macro="" textlink="">
      <xdr:nvSpPr>
        <xdr:cNvPr id="101" name="Rectangle 100">
          <a:hlinkClick xmlns:r="http://schemas.openxmlformats.org/officeDocument/2006/relationships" r:id="rId60"/>
        </xdr:cNvPr>
        <xdr:cNvSpPr/>
      </xdr:nvSpPr>
      <xdr:spPr>
        <a:xfrm>
          <a:off x="24384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12</xdr:row>
      <xdr:rowOff>0</xdr:rowOff>
    </xdr:from>
    <xdr:to>
      <xdr:col>3</xdr:col>
      <xdr:colOff>317500</xdr:colOff>
      <xdr:row>14</xdr:row>
      <xdr:rowOff>136073</xdr:rowOff>
    </xdr:to>
    <xdr:sp macro="" textlink="">
      <xdr:nvSpPr>
        <xdr:cNvPr id="102" name="Rectangle 101">
          <a:hlinkClick xmlns:r="http://schemas.openxmlformats.org/officeDocument/2006/relationships" r:id="rId61"/>
        </xdr:cNvPr>
        <xdr:cNvSpPr/>
      </xdr:nvSpPr>
      <xdr:spPr>
        <a:xfrm>
          <a:off x="6096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12</xdr:row>
      <xdr:rowOff>0</xdr:rowOff>
    </xdr:from>
    <xdr:to>
      <xdr:col>6</xdr:col>
      <xdr:colOff>317500</xdr:colOff>
      <xdr:row>14</xdr:row>
      <xdr:rowOff>136073</xdr:rowOff>
    </xdr:to>
    <xdr:sp macro="" textlink="">
      <xdr:nvSpPr>
        <xdr:cNvPr id="103" name="Rectangle 102">
          <a:hlinkClick xmlns:r="http://schemas.openxmlformats.org/officeDocument/2006/relationships" r:id="rId62"/>
        </xdr:cNvPr>
        <xdr:cNvSpPr/>
      </xdr:nvSpPr>
      <xdr:spPr>
        <a:xfrm>
          <a:off x="24384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16</xdr:row>
      <xdr:rowOff>0</xdr:rowOff>
    </xdr:from>
    <xdr:to>
      <xdr:col>3</xdr:col>
      <xdr:colOff>317500</xdr:colOff>
      <xdr:row>18</xdr:row>
      <xdr:rowOff>136073</xdr:rowOff>
    </xdr:to>
    <xdr:sp macro="" textlink="">
      <xdr:nvSpPr>
        <xdr:cNvPr id="104" name="Rectangle 103">
          <a:hlinkClick xmlns:r="http://schemas.openxmlformats.org/officeDocument/2006/relationships" r:id="rId63"/>
        </xdr:cNvPr>
        <xdr:cNvSpPr/>
      </xdr:nvSpPr>
      <xdr:spPr>
        <a:xfrm>
          <a:off x="6096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16</xdr:row>
      <xdr:rowOff>0</xdr:rowOff>
    </xdr:from>
    <xdr:to>
      <xdr:col>6</xdr:col>
      <xdr:colOff>317500</xdr:colOff>
      <xdr:row>18</xdr:row>
      <xdr:rowOff>136073</xdr:rowOff>
    </xdr:to>
    <xdr:sp macro="" textlink="">
      <xdr:nvSpPr>
        <xdr:cNvPr id="105" name="Rectangle 104">
          <a:hlinkClick xmlns:r="http://schemas.openxmlformats.org/officeDocument/2006/relationships" r:id="rId64"/>
        </xdr:cNvPr>
        <xdr:cNvSpPr/>
      </xdr:nvSpPr>
      <xdr:spPr>
        <a:xfrm>
          <a:off x="24384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20</xdr:row>
      <xdr:rowOff>0</xdr:rowOff>
    </xdr:from>
    <xdr:to>
      <xdr:col>3</xdr:col>
      <xdr:colOff>317500</xdr:colOff>
      <xdr:row>22</xdr:row>
      <xdr:rowOff>136073</xdr:rowOff>
    </xdr:to>
    <xdr:sp macro="" textlink="">
      <xdr:nvSpPr>
        <xdr:cNvPr id="106" name="Rectangle 105">
          <a:hlinkClick xmlns:r="http://schemas.openxmlformats.org/officeDocument/2006/relationships" r:id="rId65"/>
        </xdr:cNvPr>
        <xdr:cNvSpPr/>
      </xdr:nvSpPr>
      <xdr:spPr>
        <a:xfrm>
          <a:off x="6096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20</xdr:row>
      <xdr:rowOff>0</xdr:rowOff>
    </xdr:from>
    <xdr:to>
      <xdr:col>6</xdr:col>
      <xdr:colOff>317500</xdr:colOff>
      <xdr:row>22</xdr:row>
      <xdr:rowOff>136073</xdr:rowOff>
    </xdr:to>
    <xdr:sp macro="" textlink="">
      <xdr:nvSpPr>
        <xdr:cNvPr id="107" name="Rectangle 106">
          <a:hlinkClick xmlns:r="http://schemas.openxmlformats.org/officeDocument/2006/relationships" r:id="rId66"/>
        </xdr:cNvPr>
        <xdr:cNvSpPr/>
      </xdr:nvSpPr>
      <xdr:spPr>
        <a:xfrm>
          <a:off x="24384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8</xdr:row>
      <xdr:rowOff>0</xdr:rowOff>
    </xdr:from>
    <xdr:to>
      <xdr:col>9</xdr:col>
      <xdr:colOff>317500</xdr:colOff>
      <xdr:row>10</xdr:row>
      <xdr:rowOff>136073</xdr:rowOff>
    </xdr:to>
    <xdr:sp macro="" textlink="">
      <xdr:nvSpPr>
        <xdr:cNvPr id="110" name="Rectangle 109">
          <a:hlinkClick xmlns:r="http://schemas.openxmlformats.org/officeDocument/2006/relationships" r:id="rId67"/>
        </xdr:cNvPr>
        <xdr:cNvSpPr/>
      </xdr:nvSpPr>
      <xdr:spPr>
        <a:xfrm>
          <a:off x="4267200" y="1174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12</xdr:row>
      <xdr:rowOff>0</xdr:rowOff>
    </xdr:from>
    <xdr:to>
      <xdr:col>9</xdr:col>
      <xdr:colOff>317500</xdr:colOff>
      <xdr:row>14</xdr:row>
      <xdr:rowOff>136073</xdr:rowOff>
    </xdr:to>
    <xdr:sp macro="" textlink="">
      <xdr:nvSpPr>
        <xdr:cNvPr id="111" name="Rectangle 110">
          <a:hlinkClick xmlns:r="http://schemas.openxmlformats.org/officeDocument/2006/relationships" r:id="rId68"/>
        </xdr:cNvPr>
        <xdr:cNvSpPr/>
      </xdr:nvSpPr>
      <xdr:spPr>
        <a:xfrm>
          <a:off x="4267200" y="166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16</xdr:row>
      <xdr:rowOff>0</xdr:rowOff>
    </xdr:from>
    <xdr:to>
      <xdr:col>9</xdr:col>
      <xdr:colOff>317500</xdr:colOff>
      <xdr:row>18</xdr:row>
      <xdr:rowOff>136073</xdr:rowOff>
    </xdr:to>
    <xdr:sp macro="" textlink="">
      <xdr:nvSpPr>
        <xdr:cNvPr id="112" name="Rectangle 111">
          <a:hlinkClick xmlns:r="http://schemas.openxmlformats.org/officeDocument/2006/relationships" r:id="rId69"/>
        </xdr:cNvPr>
        <xdr:cNvSpPr/>
      </xdr:nvSpPr>
      <xdr:spPr>
        <a:xfrm>
          <a:off x="4267200" y="2298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20</xdr:row>
      <xdr:rowOff>0</xdr:rowOff>
    </xdr:from>
    <xdr:to>
      <xdr:col>9</xdr:col>
      <xdr:colOff>317500</xdr:colOff>
      <xdr:row>22</xdr:row>
      <xdr:rowOff>136073</xdr:rowOff>
    </xdr:to>
    <xdr:sp macro="" textlink="">
      <xdr:nvSpPr>
        <xdr:cNvPr id="113" name="Rectangle 112">
          <a:hlinkClick xmlns:r="http://schemas.openxmlformats.org/officeDocument/2006/relationships" r:id="rId70"/>
        </xdr:cNvPr>
        <xdr:cNvSpPr/>
      </xdr:nvSpPr>
      <xdr:spPr>
        <a:xfrm>
          <a:off x="4267200" y="293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24</xdr:row>
      <xdr:rowOff>0</xdr:rowOff>
    </xdr:from>
    <xdr:to>
      <xdr:col>3</xdr:col>
      <xdr:colOff>317500</xdr:colOff>
      <xdr:row>26</xdr:row>
      <xdr:rowOff>136073</xdr:rowOff>
    </xdr:to>
    <xdr:sp macro="" textlink="">
      <xdr:nvSpPr>
        <xdr:cNvPr id="114" name="Rectangle 113">
          <a:hlinkClick xmlns:r="http://schemas.openxmlformats.org/officeDocument/2006/relationships" r:id="rId71"/>
        </xdr:cNvPr>
        <xdr:cNvSpPr/>
      </xdr:nvSpPr>
      <xdr:spPr>
        <a:xfrm>
          <a:off x="6096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300" b="0" cap="none" spc="0">
              <a:ln w="0"/>
              <a:solidFill>
                <a:schemeClr val="tx1"/>
              </a:solidFill>
              <a:effectLst>
                <a:outerShdw blurRad="38100" dist="19050" dir="2700000" algn="tl" rotWithShape="0">
                  <a:schemeClr val="dk1">
                    <a:alpha val="40000"/>
                  </a:schemeClr>
                </a:outerShdw>
              </a:effectLst>
            </a:rPr>
            <a:t>Responses: Districts</a:t>
          </a:r>
        </a:p>
      </xdr:txBody>
    </xdr:sp>
    <xdr:clientData/>
  </xdr:twoCellAnchor>
  <xdr:twoCellAnchor>
    <xdr:from>
      <xdr:col>4</xdr:col>
      <xdr:colOff>0</xdr:colOff>
      <xdr:row>24</xdr:row>
      <xdr:rowOff>0</xdr:rowOff>
    </xdr:from>
    <xdr:to>
      <xdr:col>6</xdr:col>
      <xdr:colOff>317500</xdr:colOff>
      <xdr:row>26</xdr:row>
      <xdr:rowOff>136073</xdr:rowOff>
    </xdr:to>
    <xdr:sp macro="" textlink="">
      <xdr:nvSpPr>
        <xdr:cNvPr id="115" name="Rectangle 114">
          <a:hlinkClick xmlns:r="http://schemas.openxmlformats.org/officeDocument/2006/relationships" r:id="rId72"/>
        </xdr:cNvPr>
        <xdr:cNvSpPr/>
      </xdr:nvSpPr>
      <xdr:spPr>
        <a:xfrm>
          <a:off x="24384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7</xdr:col>
      <xdr:colOff>0</xdr:colOff>
      <xdr:row>24</xdr:row>
      <xdr:rowOff>0</xdr:rowOff>
    </xdr:from>
    <xdr:to>
      <xdr:col>9</xdr:col>
      <xdr:colOff>317500</xdr:colOff>
      <xdr:row>26</xdr:row>
      <xdr:rowOff>136073</xdr:rowOff>
    </xdr:to>
    <xdr:sp macro="" textlink="">
      <xdr:nvSpPr>
        <xdr:cNvPr id="116" name="Rectangle 115">
          <a:hlinkClick xmlns:r="http://schemas.openxmlformats.org/officeDocument/2006/relationships" r:id="rId73"/>
        </xdr:cNvPr>
        <xdr:cNvSpPr/>
      </xdr:nvSpPr>
      <xdr:spPr>
        <a:xfrm>
          <a:off x="42672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FET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5</xdr:col>
      <xdr:colOff>584200</xdr:colOff>
      <xdr:row>35</xdr:row>
      <xdr:rowOff>25400</xdr:rowOff>
    </xdr:from>
    <xdr:to>
      <xdr:col>8</xdr:col>
      <xdr:colOff>292100</xdr:colOff>
      <xdr:row>37</xdr:row>
      <xdr:rowOff>101092</xdr:rowOff>
    </xdr:to>
    <xdr:sp macro="" textlink="">
      <xdr:nvSpPr>
        <xdr:cNvPr id="118" name="Rectangle 117">
          <a:hlinkClick xmlns:r="http://schemas.openxmlformats.org/officeDocument/2006/relationships" r:id="rId74"/>
        </xdr:cNvPr>
        <xdr:cNvSpPr/>
      </xdr:nvSpPr>
      <xdr:spPr>
        <a:xfrm>
          <a:off x="3632200" y="5397500"/>
          <a:ext cx="1536700" cy="39319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55</xdr:row>
      <xdr:rowOff>127000</xdr:rowOff>
    </xdr:from>
    <xdr:to>
      <xdr:col>6</xdr:col>
      <xdr:colOff>336550</xdr:colOff>
      <xdr:row>58</xdr:row>
      <xdr:rowOff>107950</xdr:rowOff>
    </xdr:to>
    <xdr:sp macro="" textlink="">
      <xdr:nvSpPr>
        <xdr:cNvPr id="119" name="Rectangle 118">
          <a:hlinkClick xmlns:r="http://schemas.openxmlformats.org/officeDocument/2006/relationships" r:id="rId74"/>
        </xdr:cNvPr>
        <xdr:cNvSpPr/>
      </xdr:nvSpPr>
      <xdr:spPr>
        <a:xfrm>
          <a:off x="2457450" y="86741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93</xdr:row>
      <xdr:rowOff>107950</xdr:rowOff>
    </xdr:from>
    <xdr:to>
      <xdr:col>6</xdr:col>
      <xdr:colOff>330200</xdr:colOff>
      <xdr:row>96</xdr:row>
      <xdr:rowOff>88900</xdr:rowOff>
    </xdr:to>
    <xdr:sp macro="" textlink="">
      <xdr:nvSpPr>
        <xdr:cNvPr id="120" name="Rectangle 119">
          <a:hlinkClick xmlns:r="http://schemas.openxmlformats.org/officeDocument/2006/relationships" r:id="rId74"/>
        </xdr:cNvPr>
        <xdr:cNvSpPr/>
      </xdr:nvSpPr>
      <xdr:spPr>
        <a:xfrm>
          <a:off x="2451100" y="1468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38100</xdr:colOff>
      <xdr:row>130</xdr:row>
      <xdr:rowOff>114300</xdr:rowOff>
    </xdr:from>
    <xdr:to>
      <xdr:col>6</xdr:col>
      <xdr:colOff>355600</xdr:colOff>
      <xdr:row>133</xdr:row>
      <xdr:rowOff>95250</xdr:rowOff>
    </xdr:to>
    <xdr:sp macro="" textlink="">
      <xdr:nvSpPr>
        <xdr:cNvPr id="121" name="Rectangle 120">
          <a:hlinkClick xmlns:r="http://schemas.openxmlformats.org/officeDocument/2006/relationships" r:id="rId74"/>
        </xdr:cNvPr>
        <xdr:cNvSpPr/>
      </xdr:nvSpPr>
      <xdr:spPr>
        <a:xfrm>
          <a:off x="2476500" y="205676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167</xdr:row>
      <xdr:rowOff>120650</xdr:rowOff>
    </xdr:from>
    <xdr:to>
      <xdr:col>6</xdr:col>
      <xdr:colOff>330200</xdr:colOff>
      <xdr:row>170</xdr:row>
      <xdr:rowOff>101600</xdr:rowOff>
    </xdr:to>
    <xdr:sp macro="" textlink="">
      <xdr:nvSpPr>
        <xdr:cNvPr id="122" name="Rectangle 121">
          <a:hlinkClick xmlns:r="http://schemas.openxmlformats.org/officeDocument/2006/relationships" r:id="rId74"/>
        </xdr:cNvPr>
        <xdr:cNvSpPr/>
      </xdr:nvSpPr>
      <xdr:spPr>
        <a:xfrm>
          <a:off x="2451100" y="264477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6350</xdr:colOff>
      <xdr:row>221</xdr:row>
      <xdr:rowOff>107950</xdr:rowOff>
    </xdr:from>
    <xdr:to>
      <xdr:col>6</xdr:col>
      <xdr:colOff>323850</xdr:colOff>
      <xdr:row>224</xdr:row>
      <xdr:rowOff>88900</xdr:rowOff>
    </xdr:to>
    <xdr:sp macro="" textlink="">
      <xdr:nvSpPr>
        <xdr:cNvPr id="123" name="Rectangle 122">
          <a:hlinkClick xmlns:r="http://schemas.openxmlformats.org/officeDocument/2006/relationships" r:id="rId74"/>
        </xdr:cNvPr>
        <xdr:cNvSpPr/>
      </xdr:nvSpPr>
      <xdr:spPr>
        <a:xfrm>
          <a:off x="2444750" y="3500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275</xdr:row>
      <xdr:rowOff>114300</xdr:rowOff>
    </xdr:from>
    <xdr:to>
      <xdr:col>6</xdr:col>
      <xdr:colOff>317500</xdr:colOff>
      <xdr:row>278</xdr:row>
      <xdr:rowOff>95250</xdr:rowOff>
    </xdr:to>
    <xdr:sp macro="" textlink="">
      <xdr:nvSpPr>
        <xdr:cNvPr id="124" name="Rectangle 123">
          <a:hlinkClick xmlns:r="http://schemas.openxmlformats.org/officeDocument/2006/relationships" r:id="rId74"/>
        </xdr:cNvPr>
        <xdr:cNvSpPr/>
      </xdr:nvSpPr>
      <xdr:spPr>
        <a:xfrm>
          <a:off x="2438400" y="435864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329</xdr:row>
      <xdr:rowOff>120650</xdr:rowOff>
    </xdr:from>
    <xdr:to>
      <xdr:col>6</xdr:col>
      <xdr:colOff>317500</xdr:colOff>
      <xdr:row>332</xdr:row>
      <xdr:rowOff>101600</xdr:rowOff>
    </xdr:to>
    <xdr:sp macro="" textlink="">
      <xdr:nvSpPr>
        <xdr:cNvPr id="125" name="Rectangle 124">
          <a:hlinkClick xmlns:r="http://schemas.openxmlformats.org/officeDocument/2006/relationships" r:id="rId74"/>
        </xdr:cNvPr>
        <xdr:cNvSpPr/>
      </xdr:nvSpPr>
      <xdr:spPr>
        <a:xfrm>
          <a:off x="2438400" y="5216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417</xdr:row>
      <xdr:rowOff>120650</xdr:rowOff>
    </xdr:from>
    <xdr:to>
      <xdr:col>6</xdr:col>
      <xdr:colOff>317500</xdr:colOff>
      <xdr:row>420</xdr:row>
      <xdr:rowOff>101600</xdr:rowOff>
    </xdr:to>
    <xdr:sp macro="" textlink="">
      <xdr:nvSpPr>
        <xdr:cNvPr id="126" name="Rectangle 125">
          <a:hlinkClick xmlns:r="http://schemas.openxmlformats.org/officeDocument/2006/relationships" r:id="rId74"/>
        </xdr:cNvPr>
        <xdr:cNvSpPr/>
      </xdr:nvSpPr>
      <xdr:spPr>
        <a:xfrm>
          <a:off x="2438400" y="6613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505</xdr:row>
      <xdr:rowOff>120650</xdr:rowOff>
    </xdr:from>
    <xdr:to>
      <xdr:col>6</xdr:col>
      <xdr:colOff>336550</xdr:colOff>
      <xdr:row>508</xdr:row>
      <xdr:rowOff>101600</xdr:rowOff>
    </xdr:to>
    <xdr:sp macro="" textlink="">
      <xdr:nvSpPr>
        <xdr:cNvPr id="127" name="Rectangle 126">
          <a:hlinkClick xmlns:r="http://schemas.openxmlformats.org/officeDocument/2006/relationships" r:id="rId74"/>
        </xdr:cNvPr>
        <xdr:cNvSpPr/>
      </xdr:nvSpPr>
      <xdr:spPr>
        <a:xfrm>
          <a:off x="2457450" y="8010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9</xdr:col>
      <xdr:colOff>0</xdr:colOff>
      <xdr:row>38</xdr:row>
      <xdr:rowOff>0</xdr:rowOff>
    </xdr:from>
    <xdr:to>
      <xdr:col>16</xdr:col>
      <xdr:colOff>336176</xdr:colOff>
      <xdr:row>55</xdr:row>
      <xdr:rowOff>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0</xdr:colOff>
      <xdr:row>597</xdr:row>
      <xdr:rowOff>0</xdr:rowOff>
    </xdr:from>
    <xdr:to>
      <xdr:col>8</xdr:col>
      <xdr:colOff>273515</xdr:colOff>
      <xdr:row>614</xdr:row>
      <xdr:rowOff>3628</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9</xdr:col>
      <xdr:colOff>0</xdr:colOff>
      <xdr:row>597</xdr:row>
      <xdr:rowOff>0</xdr:rowOff>
    </xdr:from>
    <xdr:to>
      <xdr:col>16</xdr:col>
      <xdr:colOff>276107</xdr:colOff>
      <xdr:row>614</xdr:row>
      <xdr:rowOff>8812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0</xdr:colOff>
      <xdr:row>615</xdr:row>
      <xdr:rowOff>0</xdr:rowOff>
    </xdr:from>
    <xdr:to>
      <xdr:col>8</xdr:col>
      <xdr:colOff>276107</xdr:colOff>
      <xdr:row>632</xdr:row>
      <xdr:rowOff>8812</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9</xdr:col>
      <xdr:colOff>0</xdr:colOff>
      <xdr:row>615</xdr:row>
      <xdr:rowOff>0</xdr:rowOff>
    </xdr:from>
    <xdr:to>
      <xdr:col>16</xdr:col>
      <xdr:colOff>276107</xdr:colOff>
      <xdr:row>632</xdr:row>
      <xdr:rowOff>8812</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633</xdr:row>
      <xdr:rowOff>0</xdr:rowOff>
    </xdr:from>
    <xdr:to>
      <xdr:col>8</xdr:col>
      <xdr:colOff>276107</xdr:colOff>
      <xdr:row>650</xdr:row>
      <xdr:rowOff>8812</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9</xdr:col>
      <xdr:colOff>0</xdr:colOff>
      <xdr:row>633</xdr:row>
      <xdr:rowOff>0</xdr:rowOff>
    </xdr:from>
    <xdr:to>
      <xdr:col>16</xdr:col>
      <xdr:colOff>276107</xdr:colOff>
      <xdr:row>650</xdr:row>
      <xdr:rowOff>8812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0</xdr:colOff>
      <xdr:row>651</xdr:row>
      <xdr:rowOff>0</xdr:rowOff>
    </xdr:from>
    <xdr:to>
      <xdr:col>8</xdr:col>
      <xdr:colOff>276107</xdr:colOff>
      <xdr:row>668</xdr:row>
      <xdr:rowOff>8812</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9</xdr:col>
      <xdr:colOff>0</xdr:colOff>
      <xdr:row>651</xdr:row>
      <xdr:rowOff>0</xdr:rowOff>
    </xdr:from>
    <xdr:to>
      <xdr:col>16</xdr:col>
      <xdr:colOff>276107</xdr:colOff>
      <xdr:row>668</xdr:row>
      <xdr:rowOff>8812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0</xdr:colOff>
      <xdr:row>669</xdr:row>
      <xdr:rowOff>0</xdr:rowOff>
    </xdr:from>
    <xdr:to>
      <xdr:col>8</xdr:col>
      <xdr:colOff>276107</xdr:colOff>
      <xdr:row>686</xdr:row>
      <xdr:rowOff>8812</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9</xdr:col>
      <xdr:colOff>0</xdr:colOff>
      <xdr:row>669</xdr:row>
      <xdr:rowOff>0</xdr:rowOff>
    </xdr:from>
    <xdr:to>
      <xdr:col>16</xdr:col>
      <xdr:colOff>276107</xdr:colOff>
      <xdr:row>686</xdr:row>
      <xdr:rowOff>8812</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0</xdr:colOff>
      <xdr:row>687</xdr:row>
      <xdr:rowOff>0</xdr:rowOff>
    </xdr:from>
    <xdr:to>
      <xdr:col>8</xdr:col>
      <xdr:colOff>276107</xdr:colOff>
      <xdr:row>704</xdr:row>
      <xdr:rowOff>8812</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xdr:col>
      <xdr:colOff>0</xdr:colOff>
      <xdr:row>687</xdr:row>
      <xdr:rowOff>0</xdr:rowOff>
    </xdr:from>
    <xdr:to>
      <xdr:col>16</xdr:col>
      <xdr:colOff>276107</xdr:colOff>
      <xdr:row>704</xdr:row>
      <xdr:rowOff>8812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0</xdr:colOff>
      <xdr:row>705</xdr:row>
      <xdr:rowOff>0</xdr:rowOff>
    </xdr:from>
    <xdr:to>
      <xdr:col>8</xdr:col>
      <xdr:colOff>276107</xdr:colOff>
      <xdr:row>722</xdr:row>
      <xdr:rowOff>8812</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xdr:col>
      <xdr:colOff>0</xdr:colOff>
      <xdr:row>705</xdr:row>
      <xdr:rowOff>0</xdr:rowOff>
    </xdr:from>
    <xdr:to>
      <xdr:col>16</xdr:col>
      <xdr:colOff>276107</xdr:colOff>
      <xdr:row>722</xdr:row>
      <xdr:rowOff>8812</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0</xdr:colOff>
      <xdr:row>723</xdr:row>
      <xdr:rowOff>0</xdr:rowOff>
    </xdr:from>
    <xdr:to>
      <xdr:col>8</xdr:col>
      <xdr:colOff>276107</xdr:colOff>
      <xdr:row>740</xdr:row>
      <xdr:rowOff>8812</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0</xdr:colOff>
      <xdr:row>723</xdr:row>
      <xdr:rowOff>0</xdr:rowOff>
    </xdr:from>
    <xdr:to>
      <xdr:col>16</xdr:col>
      <xdr:colOff>276107</xdr:colOff>
      <xdr:row>740</xdr:row>
      <xdr:rowOff>8812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0</xdr:colOff>
      <xdr:row>741</xdr:row>
      <xdr:rowOff>0</xdr:rowOff>
    </xdr:from>
    <xdr:to>
      <xdr:col>8</xdr:col>
      <xdr:colOff>276107</xdr:colOff>
      <xdr:row>758</xdr:row>
      <xdr:rowOff>8812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xdr:col>
      <xdr:colOff>0</xdr:colOff>
      <xdr:row>741</xdr:row>
      <xdr:rowOff>0</xdr:rowOff>
    </xdr:from>
    <xdr:to>
      <xdr:col>16</xdr:col>
      <xdr:colOff>276107</xdr:colOff>
      <xdr:row>758</xdr:row>
      <xdr:rowOff>8812</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0</xdr:colOff>
      <xdr:row>759</xdr:row>
      <xdr:rowOff>0</xdr:rowOff>
    </xdr:from>
    <xdr:to>
      <xdr:col>8</xdr:col>
      <xdr:colOff>276107</xdr:colOff>
      <xdr:row>776</xdr:row>
      <xdr:rowOff>8812</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xdr:col>
      <xdr:colOff>0</xdr:colOff>
      <xdr:row>759</xdr:row>
      <xdr:rowOff>0</xdr:rowOff>
    </xdr:from>
    <xdr:to>
      <xdr:col>16</xdr:col>
      <xdr:colOff>276107</xdr:colOff>
      <xdr:row>776</xdr:row>
      <xdr:rowOff>8812</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0</xdr:colOff>
      <xdr:row>777</xdr:row>
      <xdr:rowOff>0</xdr:rowOff>
    </xdr:from>
    <xdr:to>
      <xdr:col>8</xdr:col>
      <xdr:colOff>276107</xdr:colOff>
      <xdr:row>794</xdr:row>
      <xdr:rowOff>8812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xdr:col>
      <xdr:colOff>0</xdr:colOff>
      <xdr:row>777</xdr:row>
      <xdr:rowOff>0</xdr:rowOff>
    </xdr:from>
    <xdr:to>
      <xdr:col>16</xdr:col>
      <xdr:colOff>276107</xdr:colOff>
      <xdr:row>794</xdr:row>
      <xdr:rowOff>8812</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0</xdr:colOff>
      <xdr:row>795</xdr:row>
      <xdr:rowOff>0</xdr:rowOff>
    </xdr:from>
    <xdr:to>
      <xdr:col>8</xdr:col>
      <xdr:colOff>276107</xdr:colOff>
      <xdr:row>812</xdr:row>
      <xdr:rowOff>8812</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xdr:col>
      <xdr:colOff>0</xdr:colOff>
      <xdr:row>795</xdr:row>
      <xdr:rowOff>0</xdr:rowOff>
    </xdr:from>
    <xdr:to>
      <xdr:col>16</xdr:col>
      <xdr:colOff>276107</xdr:colOff>
      <xdr:row>812</xdr:row>
      <xdr:rowOff>8812</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xdr:col>
      <xdr:colOff>0</xdr:colOff>
      <xdr:row>813</xdr:row>
      <xdr:rowOff>0</xdr:rowOff>
    </xdr:from>
    <xdr:to>
      <xdr:col>8</xdr:col>
      <xdr:colOff>276107</xdr:colOff>
      <xdr:row>830</xdr:row>
      <xdr:rowOff>8812</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9</xdr:col>
      <xdr:colOff>0</xdr:colOff>
      <xdr:row>813</xdr:row>
      <xdr:rowOff>0</xdr:rowOff>
    </xdr:from>
    <xdr:to>
      <xdr:col>16</xdr:col>
      <xdr:colOff>276107</xdr:colOff>
      <xdr:row>830</xdr:row>
      <xdr:rowOff>8812</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0</xdr:colOff>
      <xdr:row>831</xdr:row>
      <xdr:rowOff>0</xdr:rowOff>
    </xdr:from>
    <xdr:to>
      <xdr:col>8</xdr:col>
      <xdr:colOff>276107</xdr:colOff>
      <xdr:row>848</xdr:row>
      <xdr:rowOff>8812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xdr:col>
      <xdr:colOff>0</xdr:colOff>
      <xdr:row>831</xdr:row>
      <xdr:rowOff>0</xdr:rowOff>
    </xdr:from>
    <xdr:to>
      <xdr:col>16</xdr:col>
      <xdr:colOff>276107</xdr:colOff>
      <xdr:row>848</xdr:row>
      <xdr:rowOff>8812</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0</xdr:colOff>
      <xdr:row>849</xdr:row>
      <xdr:rowOff>0</xdr:rowOff>
    </xdr:from>
    <xdr:to>
      <xdr:col>8</xdr:col>
      <xdr:colOff>276107</xdr:colOff>
      <xdr:row>866</xdr:row>
      <xdr:rowOff>8812</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xdr:col>
      <xdr:colOff>0</xdr:colOff>
      <xdr:row>849</xdr:row>
      <xdr:rowOff>0</xdr:rowOff>
    </xdr:from>
    <xdr:to>
      <xdr:col>16</xdr:col>
      <xdr:colOff>276107</xdr:colOff>
      <xdr:row>866</xdr:row>
      <xdr:rowOff>8812</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0</xdr:colOff>
      <xdr:row>867</xdr:row>
      <xdr:rowOff>0</xdr:rowOff>
    </xdr:from>
    <xdr:to>
      <xdr:col>8</xdr:col>
      <xdr:colOff>276107</xdr:colOff>
      <xdr:row>884</xdr:row>
      <xdr:rowOff>8812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9</xdr:col>
      <xdr:colOff>0</xdr:colOff>
      <xdr:row>867</xdr:row>
      <xdr:rowOff>0</xdr:rowOff>
    </xdr:from>
    <xdr:to>
      <xdr:col>16</xdr:col>
      <xdr:colOff>276107</xdr:colOff>
      <xdr:row>884</xdr:row>
      <xdr:rowOff>8812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0</xdr:colOff>
      <xdr:row>885</xdr:row>
      <xdr:rowOff>0</xdr:rowOff>
    </xdr:from>
    <xdr:to>
      <xdr:col>8</xdr:col>
      <xdr:colOff>276107</xdr:colOff>
      <xdr:row>902</xdr:row>
      <xdr:rowOff>8812</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xdr:col>
      <xdr:colOff>0</xdr:colOff>
      <xdr:row>885</xdr:row>
      <xdr:rowOff>0</xdr:rowOff>
    </xdr:from>
    <xdr:to>
      <xdr:col>16</xdr:col>
      <xdr:colOff>276107</xdr:colOff>
      <xdr:row>902</xdr:row>
      <xdr:rowOff>8812</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0</xdr:colOff>
      <xdr:row>903</xdr:row>
      <xdr:rowOff>0</xdr:rowOff>
    </xdr:from>
    <xdr:to>
      <xdr:col>8</xdr:col>
      <xdr:colOff>276107</xdr:colOff>
      <xdr:row>920</xdr:row>
      <xdr:rowOff>8812</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xdr:col>
      <xdr:colOff>0</xdr:colOff>
      <xdr:row>903</xdr:row>
      <xdr:rowOff>0</xdr:rowOff>
    </xdr:from>
    <xdr:to>
      <xdr:col>16</xdr:col>
      <xdr:colOff>276107</xdr:colOff>
      <xdr:row>920</xdr:row>
      <xdr:rowOff>8812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0</xdr:colOff>
      <xdr:row>921</xdr:row>
      <xdr:rowOff>0</xdr:rowOff>
    </xdr:from>
    <xdr:to>
      <xdr:col>8</xdr:col>
      <xdr:colOff>276107</xdr:colOff>
      <xdr:row>938</xdr:row>
      <xdr:rowOff>8812</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xdr:col>
      <xdr:colOff>0</xdr:colOff>
      <xdr:row>921</xdr:row>
      <xdr:rowOff>0</xdr:rowOff>
    </xdr:from>
    <xdr:to>
      <xdr:col>16</xdr:col>
      <xdr:colOff>276107</xdr:colOff>
      <xdr:row>938</xdr:row>
      <xdr:rowOff>8812</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0</xdr:colOff>
      <xdr:row>939</xdr:row>
      <xdr:rowOff>0</xdr:rowOff>
    </xdr:from>
    <xdr:to>
      <xdr:col>8</xdr:col>
      <xdr:colOff>276107</xdr:colOff>
      <xdr:row>956</xdr:row>
      <xdr:rowOff>8812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xdr:col>
      <xdr:colOff>0</xdr:colOff>
      <xdr:row>939</xdr:row>
      <xdr:rowOff>0</xdr:rowOff>
    </xdr:from>
    <xdr:to>
      <xdr:col>16</xdr:col>
      <xdr:colOff>276107</xdr:colOff>
      <xdr:row>956</xdr:row>
      <xdr:rowOff>8812</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0</xdr:colOff>
      <xdr:row>960</xdr:row>
      <xdr:rowOff>0</xdr:rowOff>
    </xdr:from>
    <xdr:to>
      <xdr:col>8</xdr:col>
      <xdr:colOff>276107</xdr:colOff>
      <xdr:row>977</xdr:row>
      <xdr:rowOff>8812</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9</xdr:col>
      <xdr:colOff>0</xdr:colOff>
      <xdr:row>960</xdr:row>
      <xdr:rowOff>0</xdr:rowOff>
    </xdr:from>
    <xdr:to>
      <xdr:col>16</xdr:col>
      <xdr:colOff>276107</xdr:colOff>
      <xdr:row>977</xdr:row>
      <xdr:rowOff>8812</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0</xdr:colOff>
      <xdr:row>978</xdr:row>
      <xdr:rowOff>0</xdr:rowOff>
    </xdr:from>
    <xdr:to>
      <xdr:col>8</xdr:col>
      <xdr:colOff>276107</xdr:colOff>
      <xdr:row>995</xdr:row>
      <xdr:rowOff>8812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9</xdr:col>
      <xdr:colOff>0</xdr:colOff>
      <xdr:row>978</xdr:row>
      <xdr:rowOff>0</xdr:rowOff>
    </xdr:from>
    <xdr:to>
      <xdr:col>16</xdr:col>
      <xdr:colOff>276107</xdr:colOff>
      <xdr:row>995</xdr:row>
      <xdr:rowOff>8812</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0</xdr:colOff>
      <xdr:row>996</xdr:row>
      <xdr:rowOff>0</xdr:rowOff>
    </xdr:from>
    <xdr:to>
      <xdr:col>8</xdr:col>
      <xdr:colOff>276107</xdr:colOff>
      <xdr:row>1013</xdr:row>
      <xdr:rowOff>8812</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9</xdr:col>
      <xdr:colOff>0</xdr:colOff>
      <xdr:row>996</xdr:row>
      <xdr:rowOff>0</xdr:rowOff>
    </xdr:from>
    <xdr:to>
      <xdr:col>16</xdr:col>
      <xdr:colOff>276107</xdr:colOff>
      <xdr:row>1013</xdr:row>
      <xdr:rowOff>8812</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0</xdr:colOff>
      <xdr:row>1014</xdr:row>
      <xdr:rowOff>0</xdr:rowOff>
    </xdr:from>
    <xdr:to>
      <xdr:col>8</xdr:col>
      <xdr:colOff>276107</xdr:colOff>
      <xdr:row>1031</xdr:row>
      <xdr:rowOff>8812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9</xdr:col>
      <xdr:colOff>0</xdr:colOff>
      <xdr:row>1014</xdr:row>
      <xdr:rowOff>0</xdr:rowOff>
    </xdr:from>
    <xdr:to>
      <xdr:col>16</xdr:col>
      <xdr:colOff>276107</xdr:colOff>
      <xdr:row>1031</xdr:row>
      <xdr:rowOff>8812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0</xdr:colOff>
      <xdr:row>1032</xdr:row>
      <xdr:rowOff>0</xdr:rowOff>
    </xdr:from>
    <xdr:to>
      <xdr:col>8</xdr:col>
      <xdr:colOff>276107</xdr:colOff>
      <xdr:row>1049</xdr:row>
      <xdr:rowOff>8812</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9</xdr:col>
      <xdr:colOff>0</xdr:colOff>
      <xdr:row>1032</xdr:row>
      <xdr:rowOff>0</xdr:rowOff>
    </xdr:from>
    <xdr:to>
      <xdr:col>16</xdr:col>
      <xdr:colOff>276107</xdr:colOff>
      <xdr:row>1049</xdr:row>
      <xdr:rowOff>8812</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0</xdr:colOff>
      <xdr:row>1050</xdr:row>
      <xdr:rowOff>0</xdr:rowOff>
    </xdr:from>
    <xdr:to>
      <xdr:col>8</xdr:col>
      <xdr:colOff>276107</xdr:colOff>
      <xdr:row>1067</xdr:row>
      <xdr:rowOff>8812</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9</xdr:col>
      <xdr:colOff>0</xdr:colOff>
      <xdr:row>1050</xdr:row>
      <xdr:rowOff>0</xdr:rowOff>
    </xdr:from>
    <xdr:to>
      <xdr:col>16</xdr:col>
      <xdr:colOff>276107</xdr:colOff>
      <xdr:row>1067</xdr:row>
      <xdr:rowOff>8812</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0</xdr:colOff>
      <xdr:row>1068</xdr:row>
      <xdr:rowOff>0</xdr:rowOff>
    </xdr:from>
    <xdr:to>
      <xdr:col>8</xdr:col>
      <xdr:colOff>276107</xdr:colOff>
      <xdr:row>1085</xdr:row>
      <xdr:rowOff>8812</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9</xdr:col>
      <xdr:colOff>0</xdr:colOff>
      <xdr:row>1068</xdr:row>
      <xdr:rowOff>0</xdr:rowOff>
    </xdr:from>
    <xdr:to>
      <xdr:col>16</xdr:col>
      <xdr:colOff>276107</xdr:colOff>
      <xdr:row>1085</xdr:row>
      <xdr:rowOff>8812</xdr:rowOff>
    </xdr:to>
    <xdr:graphicFrame macro="">
      <xdr:nvGraphicFramePr>
        <xdr:cNvPr id="263" name="Chart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0</xdr:colOff>
      <xdr:row>1086</xdr:row>
      <xdr:rowOff>0</xdr:rowOff>
    </xdr:from>
    <xdr:to>
      <xdr:col>8</xdr:col>
      <xdr:colOff>276107</xdr:colOff>
      <xdr:row>1103</xdr:row>
      <xdr:rowOff>8812</xdr:rowOff>
    </xdr:to>
    <xdr:graphicFrame macro="">
      <xdr:nvGraphicFramePr>
        <xdr:cNvPr id="264" name="Chart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xdr:col>
      <xdr:colOff>0</xdr:colOff>
      <xdr:row>1086</xdr:row>
      <xdr:rowOff>0</xdr:rowOff>
    </xdr:from>
    <xdr:to>
      <xdr:col>16</xdr:col>
      <xdr:colOff>276107</xdr:colOff>
      <xdr:row>1103</xdr:row>
      <xdr:rowOff>8812</xdr:rowOff>
    </xdr:to>
    <xdr:graphicFrame macro="">
      <xdr:nvGraphicFramePr>
        <xdr:cNvPr id="265" name="Chart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0</xdr:colOff>
      <xdr:row>1104</xdr:row>
      <xdr:rowOff>0</xdr:rowOff>
    </xdr:from>
    <xdr:to>
      <xdr:col>8</xdr:col>
      <xdr:colOff>276107</xdr:colOff>
      <xdr:row>1121</xdr:row>
      <xdr:rowOff>8812</xdr:rowOff>
    </xdr:to>
    <xdr:graphicFrame macro="">
      <xdr:nvGraphicFramePr>
        <xdr:cNvPr id="268" name="Chart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9</xdr:col>
      <xdr:colOff>0</xdr:colOff>
      <xdr:row>1104</xdr:row>
      <xdr:rowOff>0</xdr:rowOff>
    </xdr:from>
    <xdr:to>
      <xdr:col>16</xdr:col>
      <xdr:colOff>276107</xdr:colOff>
      <xdr:row>1121</xdr:row>
      <xdr:rowOff>8812</xdr:rowOff>
    </xdr:to>
    <xdr:graphicFrame macro="">
      <xdr:nvGraphicFramePr>
        <xdr:cNvPr id="269" name="Chart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0</xdr:colOff>
      <xdr:row>1122</xdr:row>
      <xdr:rowOff>0</xdr:rowOff>
    </xdr:from>
    <xdr:to>
      <xdr:col>8</xdr:col>
      <xdr:colOff>276107</xdr:colOff>
      <xdr:row>1139</xdr:row>
      <xdr:rowOff>8812</xdr:rowOff>
    </xdr:to>
    <xdr:graphicFrame macro="">
      <xdr:nvGraphicFramePr>
        <xdr:cNvPr id="270" name="Chart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xdr:col>
      <xdr:colOff>0</xdr:colOff>
      <xdr:row>1122</xdr:row>
      <xdr:rowOff>0</xdr:rowOff>
    </xdr:from>
    <xdr:to>
      <xdr:col>16</xdr:col>
      <xdr:colOff>276107</xdr:colOff>
      <xdr:row>1139</xdr:row>
      <xdr:rowOff>8812</xdr:rowOff>
    </xdr:to>
    <xdr:graphicFrame macro="">
      <xdr:nvGraphicFramePr>
        <xdr:cNvPr id="273" name="Chart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xdr:col>
      <xdr:colOff>0</xdr:colOff>
      <xdr:row>1140</xdr:row>
      <xdr:rowOff>0</xdr:rowOff>
    </xdr:from>
    <xdr:to>
      <xdr:col>8</xdr:col>
      <xdr:colOff>276107</xdr:colOff>
      <xdr:row>1157</xdr:row>
      <xdr:rowOff>8812</xdr:rowOff>
    </xdr:to>
    <xdr:graphicFrame macro="">
      <xdr:nvGraphicFramePr>
        <xdr:cNvPr id="274" name="Chart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9</xdr:col>
      <xdr:colOff>0</xdr:colOff>
      <xdr:row>1140</xdr:row>
      <xdr:rowOff>0</xdr:rowOff>
    </xdr:from>
    <xdr:to>
      <xdr:col>16</xdr:col>
      <xdr:colOff>276107</xdr:colOff>
      <xdr:row>1157</xdr:row>
      <xdr:rowOff>8812</xdr:rowOff>
    </xdr:to>
    <xdr:graphicFrame macro="">
      <xdr:nvGraphicFramePr>
        <xdr:cNvPr id="275" name="Chart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0</xdr:colOff>
      <xdr:row>1158</xdr:row>
      <xdr:rowOff>0</xdr:rowOff>
    </xdr:from>
    <xdr:to>
      <xdr:col>8</xdr:col>
      <xdr:colOff>276107</xdr:colOff>
      <xdr:row>1175</xdr:row>
      <xdr:rowOff>8812</xdr:rowOff>
    </xdr:to>
    <xdr:graphicFrame macro="">
      <xdr:nvGraphicFramePr>
        <xdr:cNvPr id="278" name="Chart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xdr:col>
      <xdr:colOff>0</xdr:colOff>
      <xdr:row>1158</xdr:row>
      <xdr:rowOff>0</xdr:rowOff>
    </xdr:from>
    <xdr:to>
      <xdr:col>16</xdr:col>
      <xdr:colOff>276107</xdr:colOff>
      <xdr:row>1175</xdr:row>
      <xdr:rowOff>8812</xdr:rowOff>
    </xdr:to>
    <xdr:graphicFrame macro="">
      <xdr:nvGraphicFramePr>
        <xdr:cNvPr id="279" name="Chart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0</xdr:colOff>
      <xdr:row>1176</xdr:row>
      <xdr:rowOff>0</xdr:rowOff>
    </xdr:from>
    <xdr:to>
      <xdr:col>8</xdr:col>
      <xdr:colOff>276107</xdr:colOff>
      <xdr:row>1193</xdr:row>
      <xdr:rowOff>8812</xdr:rowOff>
    </xdr:to>
    <xdr:graphicFrame macro="">
      <xdr:nvGraphicFramePr>
        <xdr:cNvPr id="280" name="Chart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9</xdr:col>
      <xdr:colOff>0</xdr:colOff>
      <xdr:row>1176</xdr:row>
      <xdr:rowOff>0</xdr:rowOff>
    </xdr:from>
    <xdr:to>
      <xdr:col>16</xdr:col>
      <xdr:colOff>276107</xdr:colOff>
      <xdr:row>1193</xdr:row>
      <xdr:rowOff>8812</xdr:rowOff>
    </xdr:to>
    <xdr:graphicFrame macro="">
      <xdr:nvGraphicFramePr>
        <xdr:cNvPr id="283" name="Chart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0</xdr:colOff>
      <xdr:row>1194</xdr:row>
      <xdr:rowOff>0</xdr:rowOff>
    </xdr:from>
    <xdr:to>
      <xdr:col>8</xdr:col>
      <xdr:colOff>276107</xdr:colOff>
      <xdr:row>1211</xdr:row>
      <xdr:rowOff>8812</xdr:rowOff>
    </xdr:to>
    <xdr:graphicFrame macro="">
      <xdr:nvGraphicFramePr>
        <xdr:cNvPr id="284" name="Chart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xdr:col>
      <xdr:colOff>0</xdr:colOff>
      <xdr:row>1194</xdr:row>
      <xdr:rowOff>0</xdr:rowOff>
    </xdr:from>
    <xdr:to>
      <xdr:col>16</xdr:col>
      <xdr:colOff>276107</xdr:colOff>
      <xdr:row>1211</xdr:row>
      <xdr:rowOff>8812</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0</xdr:colOff>
      <xdr:row>1212</xdr:row>
      <xdr:rowOff>0</xdr:rowOff>
    </xdr:from>
    <xdr:to>
      <xdr:col>8</xdr:col>
      <xdr:colOff>276107</xdr:colOff>
      <xdr:row>1229</xdr:row>
      <xdr:rowOff>8812</xdr:rowOff>
    </xdr:to>
    <xdr:graphicFrame macro="">
      <xdr:nvGraphicFramePr>
        <xdr:cNvPr id="288" name="Chart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9</xdr:col>
      <xdr:colOff>0</xdr:colOff>
      <xdr:row>1212</xdr:row>
      <xdr:rowOff>0</xdr:rowOff>
    </xdr:from>
    <xdr:to>
      <xdr:col>16</xdr:col>
      <xdr:colOff>276107</xdr:colOff>
      <xdr:row>1229</xdr:row>
      <xdr:rowOff>8812</xdr:rowOff>
    </xdr:to>
    <xdr:graphicFrame macro="">
      <xdr:nvGraphicFramePr>
        <xdr:cNvPr id="289" name="Chart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0</xdr:colOff>
      <xdr:row>1230</xdr:row>
      <xdr:rowOff>0</xdr:rowOff>
    </xdr:from>
    <xdr:to>
      <xdr:col>8</xdr:col>
      <xdr:colOff>276107</xdr:colOff>
      <xdr:row>1247</xdr:row>
      <xdr:rowOff>8812</xdr:rowOff>
    </xdr:to>
    <xdr:graphicFrame macro="">
      <xdr:nvGraphicFramePr>
        <xdr:cNvPr id="290" name="Chart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9</xdr:col>
      <xdr:colOff>0</xdr:colOff>
      <xdr:row>1230</xdr:row>
      <xdr:rowOff>0</xdr:rowOff>
    </xdr:from>
    <xdr:to>
      <xdr:col>16</xdr:col>
      <xdr:colOff>276107</xdr:colOff>
      <xdr:row>1247</xdr:row>
      <xdr:rowOff>8812</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xdr:col>
      <xdr:colOff>0</xdr:colOff>
      <xdr:row>1248</xdr:row>
      <xdr:rowOff>0</xdr:rowOff>
    </xdr:from>
    <xdr:to>
      <xdr:col>8</xdr:col>
      <xdr:colOff>276107</xdr:colOff>
      <xdr:row>1265</xdr:row>
      <xdr:rowOff>8812</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9</xdr:col>
      <xdr:colOff>0</xdr:colOff>
      <xdr:row>1248</xdr:row>
      <xdr:rowOff>0</xdr:rowOff>
    </xdr:from>
    <xdr:to>
      <xdr:col>16</xdr:col>
      <xdr:colOff>276107</xdr:colOff>
      <xdr:row>1265</xdr:row>
      <xdr:rowOff>8812</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0</xdr:colOff>
      <xdr:row>1266</xdr:row>
      <xdr:rowOff>0</xdr:rowOff>
    </xdr:from>
    <xdr:to>
      <xdr:col>8</xdr:col>
      <xdr:colOff>276107</xdr:colOff>
      <xdr:row>1283</xdr:row>
      <xdr:rowOff>8812</xdr:rowOff>
    </xdr:to>
    <xdr:graphicFrame macro="">
      <xdr:nvGraphicFramePr>
        <xdr:cNvPr id="298" name="Chart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9</xdr:col>
      <xdr:colOff>0</xdr:colOff>
      <xdr:row>1266</xdr:row>
      <xdr:rowOff>0</xdr:rowOff>
    </xdr:from>
    <xdr:to>
      <xdr:col>16</xdr:col>
      <xdr:colOff>276107</xdr:colOff>
      <xdr:row>1283</xdr:row>
      <xdr:rowOff>8812</xdr:rowOff>
    </xdr:to>
    <xdr:graphicFrame macro="">
      <xdr:nvGraphicFramePr>
        <xdr:cNvPr id="299"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xdr:col>
      <xdr:colOff>0</xdr:colOff>
      <xdr:row>1284</xdr:row>
      <xdr:rowOff>0</xdr:rowOff>
    </xdr:from>
    <xdr:to>
      <xdr:col>8</xdr:col>
      <xdr:colOff>276107</xdr:colOff>
      <xdr:row>1301</xdr:row>
      <xdr:rowOff>8812</xdr:rowOff>
    </xdr:to>
    <xdr:graphicFrame macro="">
      <xdr:nvGraphicFramePr>
        <xdr:cNvPr id="300" name="Chart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9</xdr:col>
      <xdr:colOff>0</xdr:colOff>
      <xdr:row>1284</xdr:row>
      <xdr:rowOff>0</xdr:rowOff>
    </xdr:from>
    <xdr:to>
      <xdr:col>16</xdr:col>
      <xdr:colOff>276107</xdr:colOff>
      <xdr:row>1301</xdr:row>
      <xdr:rowOff>8812</xdr:rowOff>
    </xdr:to>
    <xdr:graphicFrame macro="">
      <xdr:nvGraphicFramePr>
        <xdr:cNvPr id="304" name="Chart 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0</xdr:colOff>
      <xdr:row>1302</xdr:row>
      <xdr:rowOff>0</xdr:rowOff>
    </xdr:from>
    <xdr:to>
      <xdr:col>8</xdr:col>
      <xdr:colOff>276107</xdr:colOff>
      <xdr:row>1319</xdr:row>
      <xdr:rowOff>8812</xdr:rowOff>
    </xdr:to>
    <xdr:graphicFrame macro="">
      <xdr:nvGraphicFramePr>
        <xdr:cNvPr id="305" name="Chart 3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9</xdr:col>
      <xdr:colOff>0</xdr:colOff>
      <xdr:row>1302</xdr:row>
      <xdr:rowOff>0</xdr:rowOff>
    </xdr:from>
    <xdr:to>
      <xdr:col>16</xdr:col>
      <xdr:colOff>276107</xdr:colOff>
      <xdr:row>1319</xdr:row>
      <xdr:rowOff>8812</xdr:rowOff>
    </xdr:to>
    <xdr:graphicFrame macro="">
      <xdr:nvGraphicFramePr>
        <xdr:cNvPr id="306" name="Chart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xdr:col>
      <xdr:colOff>0</xdr:colOff>
      <xdr:row>1323</xdr:row>
      <xdr:rowOff>0</xdr:rowOff>
    </xdr:from>
    <xdr:to>
      <xdr:col>8</xdr:col>
      <xdr:colOff>276107</xdr:colOff>
      <xdr:row>1340</xdr:row>
      <xdr:rowOff>8812</xdr:rowOff>
    </xdr:to>
    <xdr:graphicFrame macro="">
      <xdr:nvGraphicFramePr>
        <xdr:cNvPr id="307" name="Chart 3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9</xdr:col>
      <xdr:colOff>0</xdr:colOff>
      <xdr:row>1323</xdr:row>
      <xdr:rowOff>0</xdr:rowOff>
    </xdr:from>
    <xdr:to>
      <xdr:col>16</xdr:col>
      <xdr:colOff>276107</xdr:colOff>
      <xdr:row>1340</xdr:row>
      <xdr:rowOff>8812</xdr:rowOff>
    </xdr:to>
    <xdr:graphicFrame macro="">
      <xdr:nvGraphicFramePr>
        <xdr:cNvPr id="310" name="Chart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0</xdr:colOff>
      <xdr:row>1341</xdr:row>
      <xdr:rowOff>0</xdr:rowOff>
    </xdr:from>
    <xdr:to>
      <xdr:col>8</xdr:col>
      <xdr:colOff>276107</xdr:colOff>
      <xdr:row>1358</xdr:row>
      <xdr:rowOff>8812</xdr:rowOff>
    </xdr:to>
    <xdr:graphicFrame macro="">
      <xdr:nvGraphicFramePr>
        <xdr:cNvPr id="311" name="Chart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9</xdr:col>
      <xdr:colOff>0</xdr:colOff>
      <xdr:row>1341</xdr:row>
      <xdr:rowOff>0</xdr:rowOff>
    </xdr:from>
    <xdr:to>
      <xdr:col>16</xdr:col>
      <xdr:colOff>276107</xdr:colOff>
      <xdr:row>1358</xdr:row>
      <xdr:rowOff>8812</xdr:rowOff>
    </xdr:to>
    <xdr:graphicFrame macro="">
      <xdr:nvGraphicFramePr>
        <xdr:cNvPr id="312" name="Chart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xdr:col>
      <xdr:colOff>0</xdr:colOff>
      <xdr:row>1359</xdr:row>
      <xdr:rowOff>0</xdr:rowOff>
    </xdr:from>
    <xdr:to>
      <xdr:col>8</xdr:col>
      <xdr:colOff>276107</xdr:colOff>
      <xdr:row>1376</xdr:row>
      <xdr:rowOff>8812</xdr:rowOff>
    </xdr:to>
    <xdr:graphicFrame macro="">
      <xdr:nvGraphicFramePr>
        <xdr:cNvPr id="315" name="Chart 3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9</xdr:col>
      <xdr:colOff>0</xdr:colOff>
      <xdr:row>1359</xdr:row>
      <xdr:rowOff>0</xdr:rowOff>
    </xdr:from>
    <xdr:to>
      <xdr:col>16</xdr:col>
      <xdr:colOff>276107</xdr:colOff>
      <xdr:row>1376</xdr:row>
      <xdr:rowOff>8812</xdr:rowOff>
    </xdr:to>
    <xdr:graphicFrame macro="">
      <xdr:nvGraphicFramePr>
        <xdr:cNvPr id="316" name="Chart 3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0</xdr:colOff>
      <xdr:row>1377</xdr:row>
      <xdr:rowOff>0</xdr:rowOff>
    </xdr:from>
    <xdr:to>
      <xdr:col>8</xdr:col>
      <xdr:colOff>276107</xdr:colOff>
      <xdr:row>1394</xdr:row>
      <xdr:rowOff>8812</xdr:rowOff>
    </xdr:to>
    <xdr:graphicFrame macro="">
      <xdr:nvGraphicFramePr>
        <xdr:cNvPr id="317" name="Chart 3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9</xdr:col>
      <xdr:colOff>0</xdr:colOff>
      <xdr:row>1377</xdr:row>
      <xdr:rowOff>0</xdr:rowOff>
    </xdr:from>
    <xdr:to>
      <xdr:col>16</xdr:col>
      <xdr:colOff>276107</xdr:colOff>
      <xdr:row>1394</xdr:row>
      <xdr:rowOff>8812</xdr:rowOff>
    </xdr:to>
    <xdr:graphicFrame macro="">
      <xdr:nvGraphicFramePr>
        <xdr:cNvPr id="320" name="Chart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xdr:col>
      <xdr:colOff>0</xdr:colOff>
      <xdr:row>1395</xdr:row>
      <xdr:rowOff>0</xdr:rowOff>
    </xdr:from>
    <xdr:to>
      <xdr:col>8</xdr:col>
      <xdr:colOff>276107</xdr:colOff>
      <xdr:row>1412</xdr:row>
      <xdr:rowOff>8812</xdr:rowOff>
    </xdr:to>
    <xdr:graphicFrame macro="">
      <xdr:nvGraphicFramePr>
        <xdr:cNvPr id="321" name="Chart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9</xdr:col>
      <xdr:colOff>0</xdr:colOff>
      <xdr:row>1395</xdr:row>
      <xdr:rowOff>0</xdr:rowOff>
    </xdr:from>
    <xdr:to>
      <xdr:col>16</xdr:col>
      <xdr:colOff>276107</xdr:colOff>
      <xdr:row>1412</xdr:row>
      <xdr:rowOff>8812</xdr:rowOff>
    </xdr:to>
    <xdr:graphicFrame macro="">
      <xdr:nvGraphicFramePr>
        <xdr:cNvPr id="322" name="Chart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0</xdr:colOff>
      <xdr:row>1413</xdr:row>
      <xdr:rowOff>0</xdr:rowOff>
    </xdr:from>
    <xdr:to>
      <xdr:col>8</xdr:col>
      <xdr:colOff>276107</xdr:colOff>
      <xdr:row>1430</xdr:row>
      <xdr:rowOff>8812</xdr:rowOff>
    </xdr:to>
    <xdr:graphicFrame macro="">
      <xdr:nvGraphicFramePr>
        <xdr:cNvPr id="325" name="Chart 3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9</xdr:col>
      <xdr:colOff>0</xdr:colOff>
      <xdr:row>1413</xdr:row>
      <xdr:rowOff>0</xdr:rowOff>
    </xdr:from>
    <xdr:to>
      <xdr:col>16</xdr:col>
      <xdr:colOff>276107</xdr:colOff>
      <xdr:row>1430</xdr:row>
      <xdr:rowOff>8812</xdr:rowOff>
    </xdr:to>
    <xdr:graphicFrame macro="">
      <xdr:nvGraphicFramePr>
        <xdr:cNvPr id="326" name="Chart 3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xdr:col>
      <xdr:colOff>0</xdr:colOff>
      <xdr:row>1431</xdr:row>
      <xdr:rowOff>0</xdr:rowOff>
    </xdr:from>
    <xdr:to>
      <xdr:col>8</xdr:col>
      <xdr:colOff>276107</xdr:colOff>
      <xdr:row>1448</xdr:row>
      <xdr:rowOff>8812</xdr:rowOff>
    </xdr:to>
    <xdr:graphicFrame macro="">
      <xdr:nvGraphicFramePr>
        <xdr:cNvPr id="327" name="Chart 3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9</xdr:col>
      <xdr:colOff>0</xdr:colOff>
      <xdr:row>1431</xdr:row>
      <xdr:rowOff>0</xdr:rowOff>
    </xdr:from>
    <xdr:to>
      <xdr:col>16</xdr:col>
      <xdr:colOff>276107</xdr:colOff>
      <xdr:row>1448</xdr:row>
      <xdr:rowOff>8812</xdr:rowOff>
    </xdr:to>
    <xdr:graphicFrame macro="">
      <xdr:nvGraphicFramePr>
        <xdr:cNvPr id="330" name="Chart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0</xdr:colOff>
      <xdr:row>1449</xdr:row>
      <xdr:rowOff>0</xdr:rowOff>
    </xdr:from>
    <xdr:to>
      <xdr:col>8</xdr:col>
      <xdr:colOff>276107</xdr:colOff>
      <xdr:row>1466</xdr:row>
      <xdr:rowOff>8812</xdr:rowOff>
    </xdr:to>
    <xdr:graphicFrame macro="">
      <xdr:nvGraphicFramePr>
        <xdr:cNvPr id="331" name="Chart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9</xdr:col>
      <xdr:colOff>0</xdr:colOff>
      <xdr:row>1449</xdr:row>
      <xdr:rowOff>0</xdr:rowOff>
    </xdr:from>
    <xdr:to>
      <xdr:col>16</xdr:col>
      <xdr:colOff>276107</xdr:colOff>
      <xdr:row>1466</xdr:row>
      <xdr:rowOff>8812</xdr:rowOff>
    </xdr:to>
    <xdr:graphicFrame macro="">
      <xdr:nvGraphicFramePr>
        <xdr:cNvPr id="332" name="Chart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xdr:col>
      <xdr:colOff>0</xdr:colOff>
      <xdr:row>1467</xdr:row>
      <xdr:rowOff>0</xdr:rowOff>
    </xdr:from>
    <xdr:to>
      <xdr:col>8</xdr:col>
      <xdr:colOff>276107</xdr:colOff>
      <xdr:row>1484</xdr:row>
      <xdr:rowOff>8812</xdr:rowOff>
    </xdr:to>
    <xdr:graphicFrame macro="">
      <xdr:nvGraphicFramePr>
        <xdr:cNvPr id="33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9</xdr:col>
      <xdr:colOff>0</xdr:colOff>
      <xdr:row>1467</xdr:row>
      <xdr:rowOff>0</xdr:rowOff>
    </xdr:from>
    <xdr:to>
      <xdr:col>16</xdr:col>
      <xdr:colOff>276107</xdr:colOff>
      <xdr:row>1484</xdr:row>
      <xdr:rowOff>8812</xdr:rowOff>
    </xdr:to>
    <xdr:graphicFrame macro="">
      <xdr:nvGraphicFramePr>
        <xdr:cNvPr id="336"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0</xdr:colOff>
      <xdr:row>1485</xdr:row>
      <xdr:rowOff>0</xdr:rowOff>
    </xdr:from>
    <xdr:to>
      <xdr:col>8</xdr:col>
      <xdr:colOff>276107</xdr:colOff>
      <xdr:row>1502</xdr:row>
      <xdr:rowOff>8812</xdr:rowOff>
    </xdr:to>
    <xdr:graphicFrame macro="">
      <xdr:nvGraphicFramePr>
        <xdr:cNvPr id="337" name="Chart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9</xdr:col>
      <xdr:colOff>0</xdr:colOff>
      <xdr:row>1485</xdr:row>
      <xdr:rowOff>0</xdr:rowOff>
    </xdr:from>
    <xdr:to>
      <xdr:col>16</xdr:col>
      <xdr:colOff>276107</xdr:colOff>
      <xdr:row>1502</xdr:row>
      <xdr:rowOff>8812</xdr:rowOff>
    </xdr:to>
    <xdr:graphicFrame macro="">
      <xdr:nvGraphicFramePr>
        <xdr:cNvPr id="340" name="Chart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xdr:col>
      <xdr:colOff>0</xdr:colOff>
      <xdr:row>1503</xdr:row>
      <xdr:rowOff>0</xdr:rowOff>
    </xdr:from>
    <xdr:to>
      <xdr:col>8</xdr:col>
      <xdr:colOff>276107</xdr:colOff>
      <xdr:row>1520</xdr:row>
      <xdr:rowOff>8812</xdr:rowOff>
    </xdr:to>
    <xdr:graphicFrame macro="">
      <xdr:nvGraphicFramePr>
        <xdr:cNvPr id="341" name="Chart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9</xdr:col>
      <xdr:colOff>0</xdr:colOff>
      <xdr:row>1503</xdr:row>
      <xdr:rowOff>0</xdr:rowOff>
    </xdr:from>
    <xdr:to>
      <xdr:col>16</xdr:col>
      <xdr:colOff>276107</xdr:colOff>
      <xdr:row>1520</xdr:row>
      <xdr:rowOff>8812</xdr:rowOff>
    </xdr:to>
    <xdr:graphicFrame macro="">
      <xdr:nvGraphicFramePr>
        <xdr:cNvPr id="342" name="Chart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0</xdr:colOff>
      <xdr:row>1521</xdr:row>
      <xdr:rowOff>0</xdr:rowOff>
    </xdr:from>
    <xdr:to>
      <xdr:col>8</xdr:col>
      <xdr:colOff>276107</xdr:colOff>
      <xdr:row>1538</xdr:row>
      <xdr:rowOff>8812</xdr:rowOff>
    </xdr:to>
    <xdr:graphicFrame macro="">
      <xdr:nvGraphicFramePr>
        <xdr:cNvPr id="345" name="Chart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9</xdr:col>
      <xdr:colOff>0</xdr:colOff>
      <xdr:row>1521</xdr:row>
      <xdr:rowOff>0</xdr:rowOff>
    </xdr:from>
    <xdr:to>
      <xdr:col>16</xdr:col>
      <xdr:colOff>276107</xdr:colOff>
      <xdr:row>1538</xdr:row>
      <xdr:rowOff>8812</xdr:rowOff>
    </xdr:to>
    <xdr:graphicFrame macro="">
      <xdr:nvGraphicFramePr>
        <xdr:cNvPr id="346" name="Chart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xdr:col>
      <xdr:colOff>0</xdr:colOff>
      <xdr:row>1539</xdr:row>
      <xdr:rowOff>0</xdr:rowOff>
    </xdr:from>
    <xdr:to>
      <xdr:col>8</xdr:col>
      <xdr:colOff>276107</xdr:colOff>
      <xdr:row>1556</xdr:row>
      <xdr:rowOff>8812</xdr:rowOff>
    </xdr:to>
    <xdr:graphicFrame macro="">
      <xdr:nvGraphicFramePr>
        <xdr:cNvPr id="347" name="Chart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9</xdr:col>
      <xdr:colOff>0</xdr:colOff>
      <xdr:row>1539</xdr:row>
      <xdr:rowOff>0</xdr:rowOff>
    </xdr:from>
    <xdr:to>
      <xdr:col>16</xdr:col>
      <xdr:colOff>276107</xdr:colOff>
      <xdr:row>1556</xdr:row>
      <xdr:rowOff>8812</xdr:rowOff>
    </xdr:to>
    <xdr:graphicFrame macro="">
      <xdr:nvGraphicFramePr>
        <xdr:cNvPr id="350" name="Chart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0</xdr:colOff>
      <xdr:row>1557</xdr:row>
      <xdr:rowOff>0</xdr:rowOff>
    </xdr:from>
    <xdr:to>
      <xdr:col>8</xdr:col>
      <xdr:colOff>276107</xdr:colOff>
      <xdr:row>1574</xdr:row>
      <xdr:rowOff>8812</xdr:rowOff>
    </xdr:to>
    <xdr:graphicFrame macro="">
      <xdr:nvGraphicFramePr>
        <xdr:cNvPr id="351" name="Chart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9</xdr:col>
      <xdr:colOff>0</xdr:colOff>
      <xdr:row>1557</xdr:row>
      <xdr:rowOff>0</xdr:rowOff>
    </xdr:from>
    <xdr:to>
      <xdr:col>16</xdr:col>
      <xdr:colOff>276107</xdr:colOff>
      <xdr:row>1574</xdr:row>
      <xdr:rowOff>8812</xdr:rowOff>
    </xdr:to>
    <xdr:graphicFrame macro="">
      <xdr:nvGraphicFramePr>
        <xdr:cNvPr id="352" name="Chart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xdr:col>
      <xdr:colOff>0</xdr:colOff>
      <xdr:row>1575</xdr:row>
      <xdr:rowOff>0</xdr:rowOff>
    </xdr:from>
    <xdr:to>
      <xdr:col>8</xdr:col>
      <xdr:colOff>276107</xdr:colOff>
      <xdr:row>1592</xdr:row>
      <xdr:rowOff>8812</xdr:rowOff>
    </xdr:to>
    <xdr:graphicFrame macro="">
      <xdr:nvGraphicFramePr>
        <xdr:cNvPr id="355"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9</xdr:col>
      <xdr:colOff>0</xdr:colOff>
      <xdr:row>1575</xdr:row>
      <xdr:rowOff>0</xdr:rowOff>
    </xdr:from>
    <xdr:to>
      <xdr:col>16</xdr:col>
      <xdr:colOff>276107</xdr:colOff>
      <xdr:row>1592</xdr:row>
      <xdr:rowOff>8812</xdr:rowOff>
    </xdr:to>
    <xdr:graphicFrame macro="">
      <xdr:nvGraphicFramePr>
        <xdr:cNvPr id="356" name="Chart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0</xdr:colOff>
      <xdr:row>1593</xdr:row>
      <xdr:rowOff>0</xdr:rowOff>
    </xdr:from>
    <xdr:to>
      <xdr:col>8</xdr:col>
      <xdr:colOff>276107</xdr:colOff>
      <xdr:row>1610</xdr:row>
      <xdr:rowOff>8812</xdr:rowOff>
    </xdr:to>
    <xdr:graphicFrame macro="">
      <xdr:nvGraphicFramePr>
        <xdr:cNvPr id="357" name="Chart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9</xdr:col>
      <xdr:colOff>0</xdr:colOff>
      <xdr:row>1593</xdr:row>
      <xdr:rowOff>0</xdr:rowOff>
    </xdr:from>
    <xdr:to>
      <xdr:col>16</xdr:col>
      <xdr:colOff>276107</xdr:colOff>
      <xdr:row>1610</xdr:row>
      <xdr:rowOff>8812</xdr:rowOff>
    </xdr:to>
    <xdr:graphicFrame macro="">
      <xdr:nvGraphicFramePr>
        <xdr:cNvPr id="360" name="Chart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xdr:col>
      <xdr:colOff>0</xdr:colOff>
      <xdr:row>1611</xdr:row>
      <xdr:rowOff>0</xdr:rowOff>
    </xdr:from>
    <xdr:to>
      <xdr:col>8</xdr:col>
      <xdr:colOff>276107</xdr:colOff>
      <xdr:row>1628</xdr:row>
      <xdr:rowOff>8812</xdr:rowOff>
    </xdr:to>
    <xdr:graphicFrame macro="">
      <xdr:nvGraphicFramePr>
        <xdr:cNvPr id="361" name="Chart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9</xdr:col>
      <xdr:colOff>0</xdr:colOff>
      <xdr:row>1611</xdr:row>
      <xdr:rowOff>0</xdr:rowOff>
    </xdr:from>
    <xdr:to>
      <xdr:col>16</xdr:col>
      <xdr:colOff>276107</xdr:colOff>
      <xdr:row>1628</xdr:row>
      <xdr:rowOff>8812</xdr:rowOff>
    </xdr:to>
    <xdr:graphicFrame macro="">
      <xdr:nvGraphicFramePr>
        <xdr:cNvPr id="362" name="Chart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0</xdr:colOff>
      <xdr:row>1629</xdr:row>
      <xdr:rowOff>0</xdr:rowOff>
    </xdr:from>
    <xdr:to>
      <xdr:col>8</xdr:col>
      <xdr:colOff>276107</xdr:colOff>
      <xdr:row>1646</xdr:row>
      <xdr:rowOff>8812</xdr:rowOff>
    </xdr:to>
    <xdr:graphicFrame macro="">
      <xdr:nvGraphicFramePr>
        <xdr:cNvPr id="365" name="Chart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9</xdr:col>
      <xdr:colOff>0</xdr:colOff>
      <xdr:row>1629</xdr:row>
      <xdr:rowOff>0</xdr:rowOff>
    </xdr:from>
    <xdr:to>
      <xdr:col>16</xdr:col>
      <xdr:colOff>276107</xdr:colOff>
      <xdr:row>1646</xdr:row>
      <xdr:rowOff>8812</xdr:rowOff>
    </xdr:to>
    <xdr:graphicFrame macro="">
      <xdr:nvGraphicFramePr>
        <xdr:cNvPr id="366" name="Chart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xdr:col>
      <xdr:colOff>0</xdr:colOff>
      <xdr:row>1647</xdr:row>
      <xdr:rowOff>0</xdr:rowOff>
    </xdr:from>
    <xdr:to>
      <xdr:col>8</xdr:col>
      <xdr:colOff>276107</xdr:colOff>
      <xdr:row>1664</xdr:row>
      <xdr:rowOff>8812</xdr:rowOff>
    </xdr:to>
    <xdr:graphicFrame macro="">
      <xdr:nvGraphicFramePr>
        <xdr:cNvPr id="367" name="Chart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9</xdr:col>
      <xdr:colOff>0</xdr:colOff>
      <xdr:row>1647</xdr:row>
      <xdr:rowOff>0</xdr:rowOff>
    </xdr:from>
    <xdr:to>
      <xdr:col>16</xdr:col>
      <xdr:colOff>276107</xdr:colOff>
      <xdr:row>1664</xdr:row>
      <xdr:rowOff>8812</xdr:rowOff>
    </xdr:to>
    <xdr:graphicFrame macro="">
      <xdr:nvGraphicFramePr>
        <xdr:cNvPr id="371" name="Chart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0</xdr:colOff>
      <xdr:row>1665</xdr:row>
      <xdr:rowOff>0</xdr:rowOff>
    </xdr:from>
    <xdr:to>
      <xdr:col>8</xdr:col>
      <xdr:colOff>276107</xdr:colOff>
      <xdr:row>1682</xdr:row>
      <xdr:rowOff>8812</xdr:rowOff>
    </xdr:to>
    <xdr:graphicFrame macro="">
      <xdr:nvGraphicFramePr>
        <xdr:cNvPr id="372"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9</xdr:col>
      <xdr:colOff>0</xdr:colOff>
      <xdr:row>1665</xdr:row>
      <xdr:rowOff>0</xdr:rowOff>
    </xdr:from>
    <xdr:to>
      <xdr:col>16</xdr:col>
      <xdr:colOff>276107</xdr:colOff>
      <xdr:row>1682</xdr:row>
      <xdr:rowOff>8812</xdr:rowOff>
    </xdr:to>
    <xdr:graphicFrame macro="">
      <xdr:nvGraphicFramePr>
        <xdr:cNvPr id="373" name="Chart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xdr:col>
      <xdr:colOff>22411</xdr:colOff>
      <xdr:row>593</xdr:row>
      <xdr:rowOff>119530</xdr:rowOff>
    </xdr:from>
    <xdr:to>
      <xdr:col>3</xdr:col>
      <xdr:colOff>339911</xdr:colOff>
      <xdr:row>596</xdr:row>
      <xdr:rowOff>96853</xdr:rowOff>
    </xdr:to>
    <xdr:sp macro="" textlink="">
      <xdr:nvSpPr>
        <xdr:cNvPr id="375" name="Rectangle 374"/>
        <xdr:cNvSpPr/>
      </xdr:nvSpPr>
      <xdr:spPr>
        <a:xfrm>
          <a:off x="634999" y="92971471"/>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22410</xdr:colOff>
      <xdr:row>593</xdr:row>
      <xdr:rowOff>125880</xdr:rowOff>
    </xdr:from>
    <xdr:to>
      <xdr:col>6</xdr:col>
      <xdr:colOff>339910</xdr:colOff>
      <xdr:row>596</xdr:row>
      <xdr:rowOff>106830</xdr:rowOff>
    </xdr:to>
    <xdr:sp macro="" textlink="">
      <xdr:nvSpPr>
        <xdr:cNvPr id="376" name="Rectangle 375">
          <a:hlinkClick xmlns:r="http://schemas.openxmlformats.org/officeDocument/2006/relationships" r:id="rId74"/>
        </xdr:cNvPr>
        <xdr:cNvSpPr/>
      </xdr:nvSpPr>
      <xdr:spPr>
        <a:xfrm>
          <a:off x="2472763" y="92977821"/>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29883</xdr:colOff>
      <xdr:row>956</xdr:row>
      <xdr:rowOff>127001</xdr:rowOff>
    </xdr:from>
    <xdr:to>
      <xdr:col>3</xdr:col>
      <xdr:colOff>347383</xdr:colOff>
      <xdr:row>959</xdr:row>
      <xdr:rowOff>104324</xdr:rowOff>
    </xdr:to>
    <xdr:sp macro="" textlink="">
      <xdr:nvSpPr>
        <xdr:cNvPr id="377" name="Rectangle 376"/>
        <xdr:cNvSpPr/>
      </xdr:nvSpPr>
      <xdr:spPr>
        <a:xfrm>
          <a:off x="642471" y="149927236"/>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29882</xdr:colOff>
      <xdr:row>956</xdr:row>
      <xdr:rowOff>133351</xdr:rowOff>
    </xdr:from>
    <xdr:to>
      <xdr:col>6</xdr:col>
      <xdr:colOff>347382</xdr:colOff>
      <xdr:row>959</xdr:row>
      <xdr:rowOff>114301</xdr:rowOff>
    </xdr:to>
    <xdr:sp macro="" textlink="">
      <xdr:nvSpPr>
        <xdr:cNvPr id="378" name="Rectangle 377">
          <a:hlinkClick xmlns:r="http://schemas.openxmlformats.org/officeDocument/2006/relationships" r:id="rId74"/>
        </xdr:cNvPr>
        <xdr:cNvSpPr/>
      </xdr:nvSpPr>
      <xdr:spPr>
        <a:xfrm>
          <a:off x="2480235" y="149933586"/>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22412</xdr:colOff>
      <xdr:row>1319</xdr:row>
      <xdr:rowOff>104588</xdr:rowOff>
    </xdr:from>
    <xdr:to>
      <xdr:col>3</xdr:col>
      <xdr:colOff>339912</xdr:colOff>
      <xdr:row>1322</xdr:row>
      <xdr:rowOff>81911</xdr:rowOff>
    </xdr:to>
    <xdr:sp macro="" textlink="">
      <xdr:nvSpPr>
        <xdr:cNvPr id="379" name="Rectangle 378"/>
        <xdr:cNvSpPr/>
      </xdr:nvSpPr>
      <xdr:spPr>
        <a:xfrm>
          <a:off x="635000" y="206853117"/>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22411</xdr:colOff>
      <xdr:row>1319</xdr:row>
      <xdr:rowOff>110938</xdr:rowOff>
    </xdr:from>
    <xdr:to>
      <xdr:col>6</xdr:col>
      <xdr:colOff>339911</xdr:colOff>
      <xdr:row>1322</xdr:row>
      <xdr:rowOff>91888</xdr:rowOff>
    </xdr:to>
    <xdr:sp macro="" textlink="">
      <xdr:nvSpPr>
        <xdr:cNvPr id="380" name="Rectangle 379">
          <a:hlinkClick xmlns:r="http://schemas.openxmlformats.org/officeDocument/2006/relationships" r:id="rId74"/>
        </xdr:cNvPr>
        <xdr:cNvSpPr/>
      </xdr:nvSpPr>
      <xdr:spPr>
        <a:xfrm>
          <a:off x="2472764" y="206859467"/>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10</xdr:col>
      <xdr:colOff>22224</xdr:colOff>
      <xdr:row>7</xdr:row>
      <xdr:rowOff>73024</xdr:rowOff>
    </xdr:from>
    <xdr:to>
      <xdr:col>17</xdr:col>
      <xdr:colOff>571499</xdr:colOff>
      <xdr:row>26</xdr:row>
      <xdr:rowOff>158749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10</xdr:col>
      <xdr:colOff>19050</xdr:colOff>
      <xdr:row>1</xdr:row>
      <xdr:rowOff>82550</xdr:rowOff>
    </xdr:from>
    <xdr:to>
      <xdr:col>17</xdr:col>
      <xdr:colOff>539750</xdr:colOff>
      <xdr:row>5</xdr:row>
      <xdr:rowOff>142494</xdr:rowOff>
    </xdr:to>
    <xdr:sp macro="" textlink="">
      <xdr:nvSpPr>
        <xdr:cNvPr id="226" name="Rectangle 225"/>
        <xdr:cNvSpPr/>
      </xdr:nvSpPr>
      <xdr:spPr>
        <a:xfrm>
          <a:off x="6115050" y="203200"/>
          <a:ext cx="4787900" cy="694944"/>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1" cap="none" spc="0">
              <a:ln w="0"/>
              <a:solidFill>
                <a:schemeClr val="tx1"/>
              </a:solidFill>
              <a:effectLst>
                <a:outerShdw blurRad="38100" dist="19050" dir="2700000" algn="tl" rotWithShape="0">
                  <a:schemeClr val="dk1">
                    <a:alpha val="40000"/>
                  </a:schemeClr>
                </a:outerShdw>
              </a:effectLst>
            </a:rPr>
            <a:t>Curriculum Coverage: </a:t>
          </a:r>
          <a:r>
            <a:rPr lang="en-US" sz="2600" b="1" cap="none" spc="0">
              <a:ln w="0"/>
              <a:solidFill>
                <a:schemeClr val="tx1"/>
              </a:solidFill>
              <a:effectLst>
                <a:outerShdw blurRad="38100" dist="19050" dir="2700000" algn="tl" rotWithShape="0">
                  <a:schemeClr val="dk1">
                    <a:alpha val="40000"/>
                  </a:schemeClr>
                </a:outerShdw>
              </a:effectLst>
            </a:rPr>
            <a:t>Aug 2019</a:t>
          </a:r>
          <a:endParaRPr lang="en-US" sz="2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1330325</xdr:colOff>
      <xdr:row>340</xdr:row>
      <xdr:rowOff>9525</xdr:rowOff>
    </xdr:from>
    <xdr:to>
      <xdr:col>8</xdr:col>
      <xdr:colOff>1387475</xdr:colOff>
      <xdr:row>353</xdr:row>
      <xdr:rowOff>193675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1333500</xdr:colOff>
      <xdr:row>354</xdr:row>
      <xdr:rowOff>6350</xdr:rowOff>
    </xdr:from>
    <xdr:to>
      <xdr:col>8</xdr:col>
      <xdr:colOff>1390650</xdr:colOff>
      <xdr:row>367</xdr:row>
      <xdr:rowOff>190500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1409700</xdr:colOff>
      <xdr:row>340</xdr:row>
      <xdr:rowOff>6350</xdr:rowOff>
    </xdr:from>
    <xdr:to>
      <xdr:col>11</xdr:col>
      <xdr:colOff>1466850</xdr:colOff>
      <xdr:row>353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1422400</xdr:colOff>
      <xdr:row>354</xdr:row>
      <xdr:rowOff>25400</xdr:rowOff>
    </xdr:from>
    <xdr:to>
      <xdr:col>11</xdr:col>
      <xdr:colOff>1479550</xdr:colOff>
      <xdr:row>368</xdr:row>
      <xdr:rowOff>12700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6350</xdr:colOff>
      <xdr:row>340</xdr:row>
      <xdr:rowOff>31750</xdr:rowOff>
    </xdr:from>
    <xdr:to>
      <xdr:col>15</xdr:col>
      <xdr:colOff>63500</xdr:colOff>
      <xdr:row>354</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6350</xdr:colOff>
      <xdr:row>354</xdr:row>
      <xdr:rowOff>25400</xdr:rowOff>
    </xdr:from>
    <xdr:to>
      <xdr:col>15</xdr:col>
      <xdr:colOff>63500</xdr:colOff>
      <xdr:row>368</xdr:row>
      <xdr:rowOff>12700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1498600</xdr:colOff>
      <xdr:row>368</xdr:row>
      <xdr:rowOff>31750</xdr:rowOff>
    </xdr:from>
    <xdr:to>
      <xdr:col>15</xdr:col>
      <xdr:colOff>50800</xdr:colOff>
      <xdr:row>382</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1479550</xdr:colOff>
      <xdr:row>382</xdr:row>
      <xdr:rowOff>44450</xdr:rowOff>
    </xdr:from>
    <xdr:to>
      <xdr:col>15</xdr:col>
      <xdr:colOff>31750</xdr:colOff>
      <xdr:row>396</xdr:row>
      <xdr:rowOff>31750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340</xdr:row>
      <xdr:rowOff>0</xdr:rowOff>
    </xdr:from>
    <xdr:to>
      <xdr:col>19</xdr:col>
      <xdr:colOff>57150</xdr:colOff>
      <xdr:row>353</xdr:row>
      <xdr:rowOff>184150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354</xdr:row>
      <xdr:rowOff>0</xdr:rowOff>
    </xdr:from>
    <xdr:to>
      <xdr:col>19</xdr:col>
      <xdr:colOff>57150</xdr:colOff>
      <xdr:row>367</xdr:row>
      <xdr:rowOff>184150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6350</xdr:colOff>
      <xdr:row>382</xdr:row>
      <xdr:rowOff>12700</xdr:rowOff>
    </xdr:from>
    <xdr:to>
      <xdr:col>19</xdr:col>
      <xdr:colOff>63500</xdr:colOff>
      <xdr:row>396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368</xdr:row>
      <xdr:rowOff>0</xdr:rowOff>
    </xdr:from>
    <xdr:to>
      <xdr:col>19</xdr:col>
      <xdr:colOff>57150</xdr:colOff>
      <xdr:row>381</xdr:row>
      <xdr:rowOff>184150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1238250</xdr:colOff>
      <xdr:row>340</xdr:row>
      <xdr:rowOff>19050</xdr:rowOff>
    </xdr:from>
    <xdr:to>
      <xdr:col>22</xdr:col>
      <xdr:colOff>1295400</xdr:colOff>
      <xdr:row>354</xdr:row>
      <xdr:rowOff>6350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1358900</xdr:colOff>
      <xdr:row>340</xdr:row>
      <xdr:rowOff>25400</xdr:rowOff>
    </xdr:from>
    <xdr:to>
      <xdr:col>25</xdr:col>
      <xdr:colOff>1416050</xdr:colOff>
      <xdr:row>354</xdr:row>
      <xdr:rowOff>12700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1219200</xdr:colOff>
      <xdr:row>354</xdr:row>
      <xdr:rowOff>19050</xdr:rowOff>
    </xdr:from>
    <xdr:to>
      <xdr:col>22</xdr:col>
      <xdr:colOff>1276350</xdr:colOff>
      <xdr:row>368</xdr:row>
      <xdr:rowOff>6350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1358900</xdr:colOff>
      <xdr:row>354</xdr:row>
      <xdr:rowOff>19050</xdr:rowOff>
    </xdr:from>
    <xdr:to>
      <xdr:col>25</xdr:col>
      <xdr:colOff>1416050</xdr:colOff>
      <xdr:row>368</xdr:row>
      <xdr:rowOff>6350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1231900</xdr:colOff>
      <xdr:row>368</xdr:row>
      <xdr:rowOff>44450</xdr:rowOff>
    </xdr:from>
    <xdr:to>
      <xdr:col>22</xdr:col>
      <xdr:colOff>1289050</xdr:colOff>
      <xdr:row>382</xdr:row>
      <xdr:rowOff>31750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1365250</xdr:colOff>
      <xdr:row>368</xdr:row>
      <xdr:rowOff>25400</xdr:rowOff>
    </xdr:from>
    <xdr:to>
      <xdr:col>25</xdr:col>
      <xdr:colOff>1422400</xdr:colOff>
      <xdr:row>382</xdr:row>
      <xdr:rowOff>12700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340</xdr:row>
      <xdr:rowOff>0</xdr:rowOff>
    </xdr:from>
    <xdr:to>
      <xdr:col>29</xdr:col>
      <xdr:colOff>57150</xdr:colOff>
      <xdr:row>353</xdr:row>
      <xdr:rowOff>184150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340</xdr:row>
      <xdr:rowOff>0</xdr:rowOff>
    </xdr:from>
    <xdr:to>
      <xdr:col>32</xdr:col>
      <xdr:colOff>57150</xdr:colOff>
      <xdr:row>353</xdr:row>
      <xdr:rowOff>184150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354</xdr:row>
      <xdr:rowOff>0</xdr:rowOff>
    </xdr:from>
    <xdr:to>
      <xdr:col>29</xdr:col>
      <xdr:colOff>57150</xdr:colOff>
      <xdr:row>367</xdr:row>
      <xdr:rowOff>184150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354</xdr:row>
      <xdr:rowOff>0</xdr:rowOff>
    </xdr:from>
    <xdr:to>
      <xdr:col>32</xdr:col>
      <xdr:colOff>57150</xdr:colOff>
      <xdr:row>367</xdr:row>
      <xdr:rowOff>184150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368</xdr:row>
      <xdr:rowOff>0</xdr:rowOff>
    </xdr:from>
    <xdr:to>
      <xdr:col>29</xdr:col>
      <xdr:colOff>57150</xdr:colOff>
      <xdr:row>381</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368</xdr:row>
      <xdr:rowOff>0</xdr:rowOff>
    </xdr:from>
    <xdr:to>
      <xdr:col>32</xdr:col>
      <xdr:colOff>57150</xdr:colOff>
      <xdr:row>381</xdr:row>
      <xdr:rowOff>184150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32</xdr:col>
      <xdr:colOff>0</xdr:colOff>
      <xdr:row>340</xdr:row>
      <xdr:rowOff>0</xdr:rowOff>
    </xdr:from>
    <xdr:to>
      <xdr:col>35</xdr:col>
      <xdr:colOff>57150</xdr:colOff>
      <xdr:row>353</xdr:row>
      <xdr:rowOff>184150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35</xdr:col>
      <xdr:colOff>0</xdr:colOff>
      <xdr:row>340</xdr:row>
      <xdr:rowOff>0</xdr:rowOff>
    </xdr:from>
    <xdr:to>
      <xdr:col>38</xdr:col>
      <xdr:colOff>57150</xdr:colOff>
      <xdr:row>353</xdr:row>
      <xdr:rowOff>184150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354</xdr:row>
      <xdr:rowOff>0</xdr:rowOff>
    </xdr:from>
    <xdr:to>
      <xdr:col>35</xdr:col>
      <xdr:colOff>57150</xdr:colOff>
      <xdr:row>367</xdr:row>
      <xdr:rowOff>184150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35</xdr:col>
      <xdr:colOff>0</xdr:colOff>
      <xdr:row>354</xdr:row>
      <xdr:rowOff>0</xdr:rowOff>
    </xdr:from>
    <xdr:to>
      <xdr:col>38</xdr:col>
      <xdr:colOff>57150</xdr:colOff>
      <xdr:row>367</xdr:row>
      <xdr:rowOff>184150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368</xdr:row>
      <xdr:rowOff>0</xdr:rowOff>
    </xdr:from>
    <xdr:to>
      <xdr:col>35</xdr:col>
      <xdr:colOff>57150</xdr:colOff>
      <xdr:row>381</xdr:row>
      <xdr:rowOff>184150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368</xdr:row>
      <xdr:rowOff>0</xdr:rowOff>
    </xdr:from>
    <xdr:to>
      <xdr:col>38</xdr:col>
      <xdr:colOff>57150</xdr:colOff>
      <xdr:row>381</xdr:row>
      <xdr:rowOff>184150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38</xdr:col>
      <xdr:colOff>0</xdr:colOff>
      <xdr:row>340</xdr:row>
      <xdr:rowOff>0</xdr:rowOff>
    </xdr:from>
    <xdr:to>
      <xdr:col>41</xdr:col>
      <xdr:colOff>57150</xdr:colOff>
      <xdr:row>353</xdr:row>
      <xdr:rowOff>184150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12700</xdr:colOff>
      <xdr:row>354</xdr:row>
      <xdr:rowOff>0</xdr:rowOff>
    </xdr:from>
    <xdr:to>
      <xdr:col>41</xdr:col>
      <xdr:colOff>69850</xdr:colOff>
      <xdr:row>367</xdr:row>
      <xdr:rowOff>184150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368</xdr:row>
      <xdr:rowOff>0</xdr:rowOff>
    </xdr:from>
    <xdr:to>
      <xdr:col>41</xdr:col>
      <xdr:colOff>57150</xdr:colOff>
      <xdr:row>381</xdr:row>
      <xdr:rowOff>184150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340</xdr:row>
      <xdr:rowOff>0</xdr:rowOff>
    </xdr:from>
    <xdr:to>
      <xdr:col>44</xdr:col>
      <xdr:colOff>57150</xdr:colOff>
      <xdr:row>353</xdr:row>
      <xdr:rowOff>184150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354</xdr:row>
      <xdr:rowOff>0</xdr:rowOff>
    </xdr:from>
    <xdr:to>
      <xdr:col>44</xdr:col>
      <xdr:colOff>57150</xdr:colOff>
      <xdr:row>367</xdr:row>
      <xdr:rowOff>184150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368</xdr:row>
      <xdr:rowOff>0</xdr:rowOff>
    </xdr:from>
    <xdr:to>
      <xdr:col>44</xdr:col>
      <xdr:colOff>57150</xdr:colOff>
      <xdr:row>381</xdr:row>
      <xdr:rowOff>184150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44</xdr:col>
      <xdr:colOff>0</xdr:colOff>
      <xdr:row>340</xdr:row>
      <xdr:rowOff>0</xdr:rowOff>
    </xdr:from>
    <xdr:to>
      <xdr:col>47</xdr:col>
      <xdr:colOff>57150</xdr:colOff>
      <xdr:row>353</xdr:row>
      <xdr:rowOff>184150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44</xdr:col>
      <xdr:colOff>0</xdr:colOff>
      <xdr:row>354</xdr:row>
      <xdr:rowOff>0</xdr:rowOff>
    </xdr:from>
    <xdr:to>
      <xdr:col>47</xdr:col>
      <xdr:colOff>57150</xdr:colOff>
      <xdr:row>367</xdr:row>
      <xdr:rowOff>184150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368</xdr:row>
      <xdr:rowOff>0</xdr:rowOff>
    </xdr:from>
    <xdr:to>
      <xdr:col>47</xdr:col>
      <xdr:colOff>57150</xdr:colOff>
      <xdr:row>381</xdr:row>
      <xdr:rowOff>184150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47</xdr:col>
      <xdr:colOff>0</xdr:colOff>
      <xdr:row>340</xdr:row>
      <xdr:rowOff>0</xdr:rowOff>
    </xdr:from>
    <xdr:to>
      <xdr:col>50</xdr:col>
      <xdr:colOff>57150</xdr:colOff>
      <xdr:row>353</xdr:row>
      <xdr:rowOff>184150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47</xdr:col>
      <xdr:colOff>0</xdr:colOff>
      <xdr:row>354</xdr:row>
      <xdr:rowOff>0</xdr:rowOff>
    </xdr:from>
    <xdr:to>
      <xdr:col>50</xdr:col>
      <xdr:colOff>57150</xdr:colOff>
      <xdr:row>367</xdr:row>
      <xdr:rowOff>184150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47</xdr:col>
      <xdr:colOff>0</xdr:colOff>
      <xdr:row>368</xdr:row>
      <xdr:rowOff>0</xdr:rowOff>
    </xdr:from>
    <xdr:to>
      <xdr:col>50</xdr:col>
      <xdr:colOff>57150</xdr:colOff>
      <xdr:row>381</xdr:row>
      <xdr:rowOff>184150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1473200</xdr:colOff>
      <xdr:row>340</xdr:row>
      <xdr:rowOff>0</xdr:rowOff>
    </xdr:from>
    <xdr:to>
      <xdr:col>53</xdr:col>
      <xdr:colOff>25400</xdr:colOff>
      <xdr:row>353</xdr:row>
      <xdr:rowOff>184150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50</xdr:col>
      <xdr:colOff>0</xdr:colOff>
      <xdr:row>354</xdr:row>
      <xdr:rowOff>0</xdr:rowOff>
    </xdr:from>
    <xdr:to>
      <xdr:col>53</xdr:col>
      <xdr:colOff>57150</xdr:colOff>
      <xdr:row>367</xdr:row>
      <xdr:rowOff>184150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50</xdr:col>
      <xdr:colOff>0</xdr:colOff>
      <xdr:row>368</xdr:row>
      <xdr:rowOff>0</xdr:rowOff>
    </xdr:from>
    <xdr:to>
      <xdr:col>53</xdr:col>
      <xdr:colOff>57150</xdr:colOff>
      <xdr:row>381</xdr:row>
      <xdr:rowOff>184150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53</xdr:col>
      <xdr:colOff>0</xdr:colOff>
      <xdr:row>340</xdr:row>
      <xdr:rowOff>0</xdr:rowOff>
    </xdr:from>
    <xdr:to>
      <xdr:col>56</xdr:col>
      <xdr:colOff>57150</xdr:colOff>
      <xdr:row>353</xdr:row>
      <xdr:rowOff>184150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52</xdr:col>
      <xdr:colOff>1473200</xdr:colOff>
      <xdr:row>354</xdr:row>
      <xdr:rowOff>6350</xdr:rowOff>
    </xdr:from>
    <xdr:to>
      <xdr:col>56</xdr:col>
      <xdr:colOff>25400</xdr:colOff>
      <xdr:row>367</xdr:row>
      <xdr:rowOff>190500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53</xdr:col>
      <xdr:colOff>0</xdr:colOff>
      <xdr:row>368</xdr:row>
      <xdr:rowOff>0</xdr:rowOff>
    </xdr:from>
    <xdr:to>
      <xdr:col>56</xdr:col>
      <xdr:colOff>57150</xdr:colOff>
      <xdr:row>381</xdr:row>
      <xdr:rowOff>184150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56</xdr:col>
      <xdr:colOff>0</xdr:colOff>
      <xdr:row>340</xdr:row>
      <xdr:rowOff>0</xdr:rowOff>
    </xdr:from>
    <xdr:to>
      <xdr:col>59</xdr:col>
      <xdr:colOff>57150</xdr:colOff>
      <xdr:row>353</xdr:row>
      <xdr:rowOff>184150</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56</xdr:col>
      <xdr:colOff>0</xdr:colOff>
      <xdr:row>354</xdr:row>
      <xdr:rowOff>0</xdr:rowOff>
    </xdr:from>
    <xdr:to>
      <xdr:col>59</xdr:col>
      <xdr:colOff>57150</xdr:colOff>
      <xdr:row>367</xdr:row>
      <xdr:rowOff>184150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56</xdr:col>
      <xdr:colOff>0</xdr:colOff>
      <xdr:row>368</xdr:row>
      <xdr:rowOff>0</xdr:rowOff>
    </xdr:from>
    <xdr:to>
      <xdr:col>59</xdr:col>
      <xdr:colOff>57150</xdr:colOff>
      <xdr:row>381</xdr:row>
      <xdr:rowOff>184150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59</xdr:col>
      <xdr:colOff>0</xdr:colOff>
      <xdr:row>340</xdr:row>
      <xdr:rowOff>0</xdr:rowOff>
    </xdr:from>
    <xdr:to>
      <xdr:col>62</xdr:col>
      <xdr:colOff>57150</xdr:colOff>
      <xdr:row>353</xdr:row>
      <xdr:rowOff>184150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58</xdr:col>
      <xdr:colOff>1498600</xdr:colOff>
      <xdr:row>354</xdr:row>
      <xdr:rowOff>19050</xdr:rowOff>
    </xdr:from>
    <xdr:to>
      <xdr:col>62</xdr:col>
      <xdr:colOff>50800</xdr:colOff>
      <xdr:row>368</xdr:row>
      <xdr:rowOff>6350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59</xdr:col>
      <xdr:colOff>0</xdr:colOff>
      <xdr:row>368</xdr:row>
      <xdr:rowOff>0</xdr:rowOff>
    </xdr:from>
    <xdr:to>
      <xdr:col>62</xdr:col>
      <xdr:colOff>57150</xdr:colOff>
      <xdr:row>381</xdr:row>
      <xdr:rowOff>184150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62</xdr:col>
      <xdr:colOff>0</xdr:colOff>
      <xdr:row>340</xdr:row>
      <xdr:rowOff>0</xdr:rowOff>
    </xdr:from>
    <xdr:to>
      <xdr:col>65</xdr:col>
      <xdr:colOff>57150</xdr:colOff>
      <xdr:row>353</xdr:row>
      <xdr:rowOff>184150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62</xdr:col>
      <xdr:colOff>0</xdr:colOff>
      <xdr:row>354</xdr:row>
      <xdr:rowOff>0</xdr:rowOff>
    </xdr:from>
    <xdr:to>
      <xdr:col>65</xdr:col>
      <xdr:colOff>57150</xdr:colOff>
      <xdr:row>367</xdr:row>
      <xdr:rowOff>184150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62</xdr:col>
      <xdr:colOff>0</xdr:colOff>
      <xdr:row>368</xdr:row>
      <xdr:rowOff>0</xdr:rowOff>
    </xdr:from>
    <xdr:to>
      <xdr:col>65</xdr:col>
      <xdr:colOff>57150</xdr:colOff>
      <xdr:row>381</xdr:row>
      <xdr:rowOff>184150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19845</xdr:colOff>
      <xdr:row>353</xdr:row>
      <xdr:rowOff>25400</xdr:rowOff>
    </xdr:from>
    <xdr:to>
      <xdr:col>5</xdr:col>
      <xdr:colOff>67470</xdr:colOff>
      <xdr:row>366</xdr:row>
      <xdr:rowOff>188912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133350</xdr:colOff>
      <xdr:row>0</xdr:row>
      <xdr:rowOff>88900</xdr:rowOff>
    </xdr:from>
    <xdr:to>
      <xdr:col>0</xdr:col>
      <xdr:colOff>958850</xdr:colOff>
      <xdr:row>0</xdr:row>
      <xdr:rowOff>304800</xdr:rowOff>
    </xdr:to>
    <xdr:sp macro="" textlink="">
      <xdr:nvSpPr>
        <xdr:cNvPr id="64" name="Rectangle 63">
          <a:hlinkClick xmlns:r="http://schemas.openxmlformats.org/officeDocument/2006/relationships" r:id="rId59"/>
        </xdr:cNvPr>
        <xdr:cNvSpPr/>
      </xdr:nvSpPr>
      <xdr:spPr>
        <a:xfrm>
          <a:off x="133350" y="8890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179</xdr:row>
      <xdr:rowOff>0</xdr:rowOff>
    </xdr:from>
    <xdr:to>
      <xdr:col>11</xdr:col>
      <xdr:colOff>67235</xdr:colOff>
      <xdr:row>193</xdr:row>
      <xdr:rowOff>23906</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222250</xdr:colOff>
      <xdr:row>126</xdr:row>
      <xdr:rowOff>39006</xdr:rowOff>
    </xdr:from>
    <xdr:to>
      <xdr:col>6</xdr:col>
      <xdr:colOff>276678</xdr:colOff>
      <xdr:row>139</xdr:row>
      <xdr:rowOff>187778</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1401536</xdr:colOff>
      <xdr:row>131</xdr:row>
      <xdr:rowOff>186741</xdr:rowOff>
    </xdr:from>
    <xdr:to>
      <xdr:col>10</xdr:col>
      <xdr:colOff>1453373</xdr:colOff>
      <xdr:row>145</xdr:row>
      <xdr:rowOff>135941</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1412551</xdr:colOff>
      <xdr:row>145</xdr:row>
      <xdr:rowOff>129592</xdr:rowOff>
    </xdr:from>
    <xdr:to>
      <xdr:col>10</xdr:col>
      <xdr:colOff>1466980</xdr:colOff>
      <xdr:row>159</xdr:row>
      <xdr:rowOff>83975</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1412551</xdr:colOff>
      <xdr:row>159</xdr:row>
      <xdr:rowOff>129592</xdr:rowOff>
    </xdr:from>
    <xdr:to>
      <xdr:col>10</xdr:col>
      <xdr:colOff>1466980</xdr:colOff>
      <xdr:row>173</xdr:row>
      <xdr:rowOff>83976</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1490306</xdr:colOff>
      <xdr:row>132</xdr:row>
      <xdr:rowOff>1</xdr:rowOff>
    </xdr:from>
    <xdr:to>
      <xdr:col>14</xdr:col>
      <xdr:colOff>41470</xdr:colOff>
      <xdr:row>145</xdr:row>
      <xdr:rowOff>148772</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146</xdr:row>
      <xdr:rowOff>0</xdr:rowOff>
    </xdr:from>
    <xdr:to>
      <xdr:col>14</xdr:col>
      <xdr:colOff>54429</xdr:colOff>
      <xdr:row>159</xdr:row>
      <xdr:rowOff>148771</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160</xdr:row>
      <xdr:rowOff>0</xdr:rowOff>
    </xdr:from>
    <xdr:to>
      <xdr:col>14</xdr:col>
      <xdr:colOff>54429</xdr:colOff>
      <xdr:row>173</xdr:row>
      <xdr:rowOff>148772</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132</xdr:row>
      <xdr:rowOff>0</xdr:rowOff>
    </xdr:from>
    <xdr:to>
      <xdr:col>17</xdr:col>
      <xdr:colOff>54429</xdr:colOff>
      <xdr:row>145</xdr:row>
      <xdr:rowOff>148771</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146</xdr:row>
      <xdr:rowOff>0</xdr:rowOff>
    </xdr:from>
    <xdr:to>
      <xdr:col>17</xdr:col>
      <xdr:colOff>54429</xdr:colOff>
      <xdr:row>159</xdr:row>
      <xdr:rowOff>148771</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160</xdr:row>
      <xdr:rowOff>0</xdr:rowOff>
    </xdr:from>
    <xdr:to>
      <xdr:col>17</xdr:col>
      <xdr:colOff>54429</xdr:colOff>
      <xdr:row>173</xdr:row>
      <xdr:rowOff>148772</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132</xdr:row>
      <xdr:rowOff>0</xdr:rowOff>
    </xdr:from>
    <xdr:to>
      <xdr:col>20</xdr:col>
      <xdr:colOff>54429</xdr:colOff>
      <xdr:row>145</xdr:row>
      <xdr:rowOff>148771</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146</xdr:row>
      <xdr:rowOff>0</xdr:rowOff>
    </xdr:from>
    <xdr:to>
      <xdr:col>20</xdr:col>
      <xdr:colOff>54429</xdr:colOff>
      <xdr:row>159</xdr:row>
      <xdr:rowOff>148771</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160</xdr:row>
      <xdr:rowOff>0</xdr:rowOff>
    </xdr:from>
    <xdr:to>
      <xdr:col>20</xdr:col>
      <xdr:colOff>54429</xdr:colOff>
      <xdr:row>173</xdr:row>
      <xdr:rowOff>148772</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132</xdr:row>
      <xdr:rowOff>0</xdr:rowOff>
    </xdr:from>
    <xdr:to>
      <xdr:col>23</xdr:col>
      <xdr:colOff>54429</xdr:colOff>
      <xdr:row>145</xdr:row>
      <xdr:rowOff>148771</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146</xdr:row>
      <xdr:rowOff>0</xdr:rowOff>
    </xdr:from>
    <xdr:to>
      <xdr:col>23</xdr:col>
      <xdr:colOff>54429</xdr:colOff>
      <xdr:row>159</xdr:row>
      <xdr:rowOff>148771</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160</xdr:row>
      <xdr:rowOff>0</xdr:rowOff>
    </xdr:from>
    <xdr:to>
      <xdr:col>23</xdr:col>
      <xdr:colOff>54429</xdr:colOff>
      <xdr:row>173</xdr:row>
      <xdr:rowOff>148772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132</xdr:row>
      <xdr:rowOff>0</xdr:rowOff>
    </xdr:from>
    <xdr:to>
      <xdr:col>26</xdr:col>
      <xdr:colOff>54429</xdr:colOff>
      <xdr:row>145</xdr:row>
      <xdr:rowOff>148771</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0</xdr:colOff>
      <xdr:row>146</xdr:row>
      <xdr:rowOff>0</xdr:rowOff>
    </xdr:from>
    <xdr:to>
      <xdr:col>26</xdr:col>
      <xdr:colOff>54429</xdr:colOff>
      <xdr:row>159</xdr:row>
      <xdr:rowOff>148771</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0</xdr:colOff>
      <xdr:row>160</xdr:row>
      <xdr:rowOff>0</xdr:rowOff>
    </xdr:from>
    <xdr:to>
      <xdr:col>26</xdr:col>
      <xdr:colOff>54429</xdr:colOff>
      <xdr:row>173</xdr:row>
      <xdr:rowOff>148772</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132</xdr:row>
      <xdr:rowOff>0</xdr:rowOff>
    </xdr:from>
    <xdr:to>
      <xdr:col>29</xdr:col>
      <xdr:colOff>54429</xdr:colOff>
      <xdr:row>145</xdr:row>
      <xdr:rowOff>148771</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0</xdr:colOff>
      <xdr:row>146</xdr:row>
      <xdr:rowOff>0</xdr:rowOff>
    </xdr:from>
    <xdr:to>
      <xdr:col>29</xdr:col>
      <xdr:colOff>54429</xdr:colOff>
      <xdr:row>159</xdr:row>
      <xdr:rowOff>148771</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160</xdr:row>
      <xdr:rowOff>0</xdr:rowOff>
    </xdr:from>
    <xdr:to>
      <xdr:col>29</xdr:col>
      <xdr:colOff>54429</xdr:colOff>
      <xdr:row>173</xdr:row>
      <xdr:rowOff>148772</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132</xdr:row>
      <xdr:rowOff>0</xdr:rowOff>
    </xdr:from>
    <xdr:to>
      <xdr:col>32</xdr:col>
      <xdr:colOff>54429</xdr:colOff>
      <xdr:row>145</xdr:row>
      <xdr:rowOff>148771</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146</xdr:row>
      <xdr:rowOff>0</xdr:rowOff>
    </xdr:from>
    <xdr:to>
      <xdr:col>32</xdr:col>
      <xdr:colOff>54429</xdr:colOff>
      <xdr:row>159</xdr:row>
      <xdr:rowOff>148771</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160</xdr:row>
      <xdr:rowOff>0</xdr:rowOff>
    </xdr:from>
    <xdr:to>
      <xdr:col>32</xdr:col>
      <xdr:colOff>54429</xdr:colOff>
      <xdr:row>173</xdr:row>
      <xdr:rowOff>148772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132</xdr:row>
      <xdr:rowOff>0</xdr:rowOff>
    </xdr:from>
    <xdr:to>
      <xdr:col>35</xdr:col>
      <xdr:colOff>54429</xdr:colOff>
      <xdr:row>145</xdr:row>
      <xdr:rowOff>148771</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32</xdr:col>
      <xdr:colOff>0</xdr:colOff>
      <xdr:row>146</xdr:row>
      <xdr:rowOff>0</xdr:rowOff>
    </xdr:from>
    <xdr:to>
      <xdr:col>35</xdr:col>
      <xdr:colOff>54429</xdr:colOff>
      <xdr:row>159</xdr:row>
      <xdr:rowOff>148771</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160</xdr:row>
      <xdr:rowOff>0</xdr:rowOff>
    </xdr:from>
    <xdr:to>
      <xdr:col>35</xdr:col>
      <xdr:colOff>54429</xdr:colOff>
      <xdr:row>173</xdr:row>
      <xdr:rowOff>148772</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132</xdr:row>
      <xdr:rowOff>0</xdr:rowOff>
    </xdr:from>
    <xdr:to>
      <xdr:col>38</xdr:col>
      <xdr:colOff>54429</xdr:colOff>
      <xdr:row>145</xdr:row>
      <xdr:rowOff>148771</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0</xdr:colOff>
      <xdr:row>146</xdr:row>
      <xdr:rowOff>0</xdr:rowOff>
    </xdr:from>
    <xdr:to>
      <xdr:col>38</xdr:col>
      <xdr:colOff>54429</xdr:colOff>
      <xdr:row>159</xdr:row>
      <xdr:rowOff>148771</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35</xdr:col>
      <xdr:colOff>0</xdr:colOff>
      <xdr:row>160</xdr:row>
      <xdr:rowOff>0</xdr:rowOff>
    </xdr:from>
    <xdr:to>
      <xdr:col>38</xdr:col>
      <xdr:colOff>54429</xdr:colOff>
      <xdr:row>173</xdr:row>
      <xdr:rowOff>148772</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132</xdr:row>
      <xdr:rowOff>0</xdr:rowOff>
    </xdr:from>
    <xdr:to>
      <xdr:col>41</xdr:col>
      <xdr:colOff>54429</xdr:colOff>
      <xdr:row>145</xdr:row>
      <xdr:rowOff>148771</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38</xdr:col>
      <xdr:colOff>0</xdr:colOff>
      <xdr:row>146</xdr:row>
      <xdr:rowOff>0</xdr:rowOff>
    </xdr:from>
    <xdr:to>
      <xdr:col>41</xdr:col>
      <xdr:colOff>54429</xdr:colOff>
      <xdr:row>159</xdr:row>
      <xdr:rowOff>148771</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38</xdr:col>
      <xdr:colOff>0</xdr:colOff>
      <xdr:row>160</xdr:row>
      <xdr:rowOff>0</xdr:rowOff>
    </xdr:from>
    <xdr:to>
      <xdr:col>41</xdr:col>
      <xdr:colOff>54429</xdr:colOff>
      <xdr:row>173</xdr:row>
      <xdr:rowOff>148772</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132</xdr:row>
      <xdr:rowOff>0</xdr:rowOff>
    </xdr:from>
    <xdr:to>
      <xdr:col>44</xdr:col>
      <xdr:colOff>54430</xdr:colOff>
      <xdr:row>145</xdr:row>
      <xdr:rowOff>148771</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41</xdr:col>
      <xdr:colOff>0</xdr:colOff>
      <xdr:row>146</xdr:row>
      <xdr:rowOff>0</xdr:rowOff>
    </xdr:from>
    <xdr:to>
      <xdr:col>44</xdr:col>
      <xdr:colOff>54430</xdr:colOff>
      <xdr:row>159</xdr:row>
      <xdr:rowOff>148771</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41</xdr:col>
      <xdr:colOff>0</xdr:colOff>
      <xdr:row>160</xdr:row>
      <xdr:rowOff>0</xdr:rowOff>
    </xdr:from>
    <xdr:to>
      <xdr:col>44</xdr:col>
      <xdr:colOff>54430</xdr:colOff>
      <xdr:row>173</xdr:row>
      <xdr:rowOff>148772</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132</xdr:row>
      <xdr:rowOff>0</xdr:rowOff>
    </xdr:from>
    <xdr:to>
      <xdr:col>47</xdr:col>
      <xdr:colOff>54429</xdr:colOff>
      <xdr:row>145</xdr:row>
      <xdr:rowOff>148771</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44</xdr:col>
      <xdr:colOff>77756</xdr:colOff>
      <xdr:row>146</xdr:row>
      <xdr:rowOff>12960</xdr:rowOff>
    </xdr:from>
    <xdr:to>
      <xdr:col>47</xdr:col>
      <xdr:colOff>132185</xdr:colOff>
      <xdr:row>159</xdr:row>
      <xdr:rowOff>161731</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44</xdr:col>
      <xdr:colOff>0</xdr:colOff>
      <xdr:row>160</xdr:row>
      <xdr:rowOff>0</xdr:rowOff>
    </xdr:from>
    <xdr:to>
      <xdr:col>47</xdr:col>
      <xdr:colOff>54429</xdr:colOff>
      <xdr:row>173</xdr:row>
      <xdr:rowOff>148772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44</xdr:col>
      <xdr:colOff>0</xdr:colOff>
      <xdr:row>174</xdr:row>
      <xdr:rowOff>0</xdr:rowOff>
    </xdr:from>
    <xdr:to>
      <xdr:col>47</xdr:col>
      <xdr:colOff>54429</xdr:colOff>
      <xdr:row>187</xdr:row>
      <xdr:rowOff>148771</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48</xdr:col>
      <xdr:colOff>0</xdr:colOff>
      <xdr:row>132</xdr:row>
      <xdr:rowOff>0</xdr:rowOff>
    </xdr:from>
    <xdr:to>
      <xdr:col>51</xdr:col>
      <xdr:colOff>54429</xdr:colOff>
      <xdr:row>145</xdr:row>
      <xdr:rowOff>148771</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48</xdr:col>
      <xdr:colOff>1</xdr:colOff>
      <xdr:row>146</xdr:row>
      <xdr:rowOff>12960</xdr:rowOff>
    </xdr:from>
    <xdr:to>
      <xdr:col>51</xdr:col>
      <xdr:colOff>54430</xdr:colOff>
      <xdr:row>159</xdr:row>
      <xdr:rowOff>161731</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0</xdr:colOff>
      <xdr:row>160</xdr:row>
      <xdr:rowOff>0</xdr:rowOff>
    </xdr:from>
    <xdr:to>
      <xdr:col>51</xdr:col>
      <xdr:colOff>54429</xdr:colOff>
      <xdr:row>173</xdr:row>
      <xdr:rowOff>148772</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0</xdr:colOff>
      <xdr:row>132</xdr:row>
      <xdr:rowOff>0</xdr:rowOff>
    </xdr:from>
    <xdr:to>
      <xdr:col>54</xdr:col>
      <xdr:colOff>54429</xdr:colOff>
      <xdr:row>145</xdr:row>
      <xdr:rowOff>148771</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51</xdr:col>
      <xdr:colOff>1</xdr:colOff>
      <xdr:row>146</xdr:row>
      <xdr:rowOff>12960</xdr:rowOff>
    </xdr:from>
    <xdr:to>
      <xdr:col>54</xdr:col>
      <xdr:colOff>54430</xdr:colOff>
      <xdr:row>159</xdr:row>
      <xdr:rowOff>161731</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51</xdr:col>
      <xdr:colOff>0</xdr:colOff>
      <xdr:row>160</xdr:row>
      <xdr:rowOff>0</xdr:rowOff>
    </xdr:from>
    <xdr:to>
      <xdr:col>54</xdr:col>
      <xdr:colOff>54429</xdr:colOff>
      <xdr:row>173</xdr:row>
      <xdr:rowOff>148772</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54</xdr:col>
      <xdr:colOff>0</xdr:colOff>
      <xdr:row>132</xdr:row>
      <xdr:rowOff>0</xdr:rowOff>
    </xdr:from>
    <xdr:to>
      <xdr:col>57</xdr:col>
      <xdr:colOff>54430</xdr:colOff>
      <xdr:row>145</xdr:row>
      <xdr:rowOff>148771</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54</xdr:col>
      <xdr:colOff>1</xdr:colOff>
      <xdr:row>146</xdr:row>
      <xdr:rowOff>12960</xdr:rowOff>
    </xdr:from>
    <xdr:to>
      <xdr:col>57</xdr:col>
      <xdr:colOff>54431</xdr:colOff>
      <xdr:row>159</xdr:row>
      <xdr:rowOff>161731</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54</xdr:col>
      <xdr:colOff>0</xdr:colOff>
      <xdr:row>160</xdr:row>
      <xdr:rowOff>0</xdr:rowOff>
    </xdr:from>
    <xdr:to>
      <xdr:col>57</xdr:col>
      <xdr:colOff>54430</xdr:colOff>
      <xdr:row>173</xdr:row>
      <xdr:rowOff>148772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57</xdr:col>
      <xdr:colOff>0</xdr:colOff>
      <xdr:row>132</xdr:row>
      <xdr:rowOff>0</xdr:rowOff>
    </xdr:from>
    <xdr:to>
      <xdr:col>60</xdr:col>
      <xdr:colOff>54429</xdr:colOff>
      <xdr:row>145</xdr:row>
      <xdr:rowOff>148771</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57</xdr:col>
      <xdr:colOff>1</xdr:colOff>
      <xdr:row>146</xdr:row>
      <xdr:rowOff>12960</xdr:rowOff>
    </xdr:from>
    <xdr:to>
      <xdr:col>60</xdr:col>
      <xdr:colOff>54430</xdr:colOff>
      <xdr:row>159</xdr:row>
      <xdr:rowOff>161731</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57</xdr:col>
      <xdr:colOff>0</xdr:colOff>
      <xdr:row>160</xdr:row>
      <xdr:rowOff>0</xdr:rowOff>
    </xdr:from>
    <xdr:to>
      <xdr:col>60</xdr:col>
      <xdr:colOff>54429</xdr:colOff>
      <xdr:row>173</xdr:row>
      <xdr:rowOff>148772</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60</xdr:col>
      <xdr:colOff>0</xdr:colOff>
      <xdr:row>132</xdr:row>
      <xdr:rowOff>0</xdr:rowOff>
    </xdr:from>
    <xdr:to>
      <xdr:col>63</xdr:col>
      <xdr:colOff>54429</xdr:colOff>
      <xdr:row>145</xdr:row>
      <xdr:rowOff>148771</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1</xdr:colOff>
      <xdr:row>146</xdr:row>
      <xdr:rowOff>12960</xdr:rowOff>
    </xdr:from>
    <xdr:to>
      <xdr:col>63</xdr:col>
      <xdr:colOff>54430</xdr:colOff>
      <xdr:row>159</xdr:row>
      <xdr:rowOff>161731</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60</xdr:col>
      <xdr:colOff>0</xdr:colOff>
      <xdr:row>160</xdr:row>
      <xdr:rowOff>0</xdr:rowOff>
    </xdr:from>
    <xdr:to>
      <xdr:col>63</xdr:col>
      <xdr:colOff>54429</xdr:colOff>
      <xdr:row>173</xdr:row>
      <xdr:rowOff>148772</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63</xdr:col>
      <xdr:colOff>0</xdr:colOff>
      <xdr:row>132</xdr:row>
      <xdr:rowOff>0</xdr:rowOff>
    </xdr:from>
    <xdr:to>
      <xdr:col>66</xdr:col>
      <xdr:colOff>54429</xdr:colOff>
      <xdr:row>145</xdr:row>
      <xdr:rowOff>148771</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63</xdr:col>
      <xdr:colOff>1</xdr:colOff>
      <xdr:row>146</xdr:row>
      <xdr:rowOff>12960</xdr:rowOff>
    </xdr:from>
    <xdr:to>
      <xdr:col>66</xdr:col>
      <xdr:colOff>54430</xdr:colOff>
      <xdr:row>159</xdr:row>
      <xdr:rowOff>161731</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63</xdr:col>
      <xdr:colOff>0</xdr:colOff>
      <xdr:row>160</xdr:row>
      <xdr:rowOff>0</xdr:rowOff>
    </xdr:from>
    <xdr:to>
      <xdr:col>66</xdr:col>
      <xdr:colOff>54429</xdr:colOff>
      <xdr:row>173</xdr:row>
      <xdr:rowOff>148772</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66</xdr:col>
      <xdr:colOff>0</xdr:colOff>
      <xdr:row>132</xdr:row>
      <xdr:rowOff>0</xdr:rowOff>
    </xdr:from>
    <xdr:to>
      <xdr:col>69</xdr:col>
      <xdr:colOff>54429</xdr:colOff>
      <xdr:row>145</xdr:row>
      <xdr:rowOff>148771</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66</xdr:col>
      <xdr:colOff>1</xdr:colOff>
      <xdr:row>146</xdr:row>
      <xdr:rowOff>12960</xdr:rowOff>
    </xdr:from>
    <xdr:to>
      <xdr:col>69</xdr:col>
      <xdr:colOff>54430</xdr:colOff>
      <xdr:row>159</xdr:row>
      <xdr:rowOff>161731</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66</xdr:col>
      <xdr:colOff>0</xdr:colOff>
      <xdr:row>160</xdr:row>
      <xdr:rowOff>0</xdr:rowOff>
    </xdr:from>
    <xdr:to>
      <xdr:col>69</xdr:col>
      <xdr:colOff>54429</xdr:colOff>
      <xdr:row>173</xdr:row>
      <xdr:rowOff>148772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69</xdr:col>
      <xdr:colOff>0</xdr:colOff>
      <xdr:row>132</xdr:row>
      <xdr:rowOff>0</xdr:rowOff>
    </xdr:from>
    <xdr:to>
      <xdr:col>72</xdr:col>
      <xdr:colOff>54429</xdr:colOff>
      <xdr:row>145</xdr:row>
      <xdr:rowOff>148771</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69</xdr:col>
      <xdr:colOff>1</xdr:colOff>
      <xdr:row>146</xdr:row>
      <xdr:rowOff>12960</xdr:rowOff>
    </xdr:from>
    <xdr:to>
      <xdr:col>72</xdr:col>
      <xdr:colOff>54430</xdr:colOff>
      <xdr:row>159</xdr:row>
      <xdr:rowOff>161731</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69</xdr:col>
      <xdr:colOff>0</xdr:colOff>
      <xdr:row>160</xdr:row>
      <xdr:rowOff>0</xdr:rowOff>
    </xdr:from>
    <xdr:to>
      <xdr:col>72</xdr:col>
      <xdr:colOff>54429</xdr:colOff>
      <xdr:row>173</xdr:row>
      <xdr:rowOff>148772</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0</xdr:colOff>
      <xdr:row>132</xdr:row>
      <xdr:rowOff>0</xdr:rowOff>
    </xdr:from>
    <xdr:to>
      <xdr:col>75</xdr:col>
      <xdr:colOff>54429</xdr:colOff>
      <xdr:row>145</xdr:row>
      <xdr:rowOff>148771</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xdr:colOff>
      <xdr:row>146</xdr:row>
      <xdr:rowOff>12960</xdr:rowOff>
    </xdr:from>
    <xdr:to>
      <xdr:col>75</xdr:col>
      <xdr:colOff>54430</xdr:colOff>
      <xdr:row>159</xdr:row>
      <xdr:rowOff>161731</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0</xdr:colOff>
      <xdr:row>160</xdr:row>
      <xdr:rowOff>0</xdr:rowOff>
    </xdr:from>
    <xdr:to>
      <xdr:col>75</xdr:col>
      <xdr:colOff>54429</xdr:colOff>
      <xdr:row>173</xdr:row>
      <xdr:rowOff>148772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75</xdr:col>
      <xdr:colOff>0</xdr:colOff>
      <xdr:row>132</xdr:row>
      <xdr:rowOff>0</xdr:rowOff>
    </xdr:from>
    <xdr:to>
      <xdr:col>78</xdr:col>
      <xdr:colOff>54429</xdr:colOff>
      <xdr:row>145</xdr:row>
      <xdr:rowOff>148771</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75</xdr:col>
      <xdr:colOff>1</xdr:colOff>
      <xdr:row>146</xdr:row>
      <xdr:rowOff>12960</xdr:rowOff>
    </xdr:from>
    <xdr:to>
      <xdr:col>78</xdr:col>
      <xdr:colOff>54430</xdr:colOff>
      <xdr:row>159</xdr:row>
      <xdr:rowOff>161731</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75</xdr:col>
      <xdr:colOff>0</xdr:colOff>
      <xdr:row>160</xdr:row>
      <xdr:rowOff>0</xdr:rowOff>
    </xdr:from>
    <xdr:to>
      <xdr:col>78</xdr:col>
      <xdr:colOff>54429</xdr:colOff>
      <xdr:row>173</xdr:row>
      <xdr:rowOff>148772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78</xdr:col>
      <xdr:colOff>0</xdr:colOff>
      <xdr:row>132</xdr:row>
      <xdr:rowOff>0</xdr:rowOff>
    </xdr:from>
    <xdr:to>
      <xdr:col>81</xdr:col>
      <xdr:colOff>54429</xdr:colOff>
      <xdr:row>145</xdr:row>
      <xdr:rowOff>148771</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78</xdr:col>
      <xdr:colOff>1</xdr:colOff>
      <xdr:row>146</xdr:row>
      <xdr:rowOff>12960</xdr:rowOff>
    </xdr:from>
    <xdr:to>
      <xdr:col>81</xdr:col>
      <xdr:colOff>54430</xdr:colOff>
      <xdr:row>159</xdr:row>
      <xdr:rowOff>161731</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78</xdr:col>
      <xdr:colOff>0</xdr:colOff>
      <xdr:row>160</xdr:row>
      <xdr:rowOff>0</xdr:rowOff>
    </xdr:from>
    <xdr:to>
      <xdr:col>81</xdr:col>
      <xdr:colOff>54429</xdr:colOff>
      <xdr:row>173</xdr:row>
      <xdr:rowOff>148772</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81</xdr:col>
      <xdr:colOff>0</xdr:colOff>
      <xdr:row>132</xdr:row>
      <xdr:rowOff>0</xdr:rowOff>
    </xdr:from>
    <xdr:to>
      <xdr:col>84</xdr:col>
      <xdr:colOff>54429</xdr:colOff>
      <xdr:row>145</xdr:row>
      <xdr:rowOff>148771</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81</xdr:col>
      <xdr:colOff>1</xdr:colOff>
      <xdr:row>146</xdr:row>
      <xdr:rowOff>12960</xdr:rowOff>
    </xdr:from>
    <xdr:to>
      <xdr:col>84</xdr:col>
      <xdr:colOff>54430</xdr:colOff>
      <xdr:row>159</xdr:row>
      <xdr:rowOff>161731</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81</xdr:col>
      <xdr:colOff>0</xdr:colOff>
      <xdr:row>160</xdr:row>
      <xdr:rowOff>0</xdr:rowOff>
    </xdr:from>
    <xdr:to>
      <xdr:col>84</xdr:col>
      <xdr:colOff>54429</xdr:colOff>
      <xdr:row>173</xdr:row>
      <xdr:rowOff>148772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84</xdr:col>
      <xdr:colOff>0</xdr:colOff>
      <xdr:row>132</xdr:row>
      <xdr:rowOff>0</xdr:rowOff>
    </xdr:from>
    <xdr:to>
      <xdr:col>87</xdr:col>
      <xdr:colOff>54429</xdr:colOff>
      <xdr:row>145</xdr:row>
      <xdr:rowOff>148771</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84</xdr:col>
      <xdr:colOff>1</xdr:colOff>
      <xdr:row>146</xdr:row>
      <xdr:rowOff>12960</xdr:rowOff>
    </xdr:from>
    <xdr:to>
      <xdr:col>87</xdr:col>
      <xdr:colOff>54430</xdr:colOff>
      <xdr:row>159</xdr:row>
      <xdr:rowOff>161731</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84</xdr:col>
      <xdr:colOff>0</xdr:colOff>
      <xdr:row>160</xdr:row>
      <xdr:rowOff>0</xdr:rowOff>
    </xdr:from>
    <xdr:to>
      <xdr:col>87</xdr:col>
      <xdr:colOff>54429</xdr:colOff>
      <xdr:row>173</xdr:row>
      <xdr:rowOff>148772</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84</xdr:col>
      <xdr:colOff>0</xdr:colOff>
      <xdr:row>174</xdr:row>
      <xdr:rowOff>0</xdr:rowOff>
    </xdr:from>
    <xdr:to>
      <xdr:col>87</xdr:col>
      <xdr:colOff>54429</xdr:colOff>
      <xdr:row>187</xdr:row>
      <xdr:rowOff>148771</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88</xdr:col>
      <xdr:colOff>0</xdr:colOff>
      <xdr:row>132</xdr:row>
      <xdr:rowOff>0</xdr:rowOff>
    </xdr:from>
    <xdr:to>
      <xdr:col>91</xdr:col>
      <xdr:colOff>54429</xdr:colOff>
      <xdr:row>145</xdr:row>
      <xdr:rowOff>148771</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88</xdr:col>
      <xdr:colOff>1</xdr:colOff>
      <xdr:row>146</xdr:row>
      <xdr:rowOff>12960</xdr:rowOff>
    </xdr:from>
    <xdr:to>
      <xdr:col>91</xdr:col>
      <xdr:colOff>54430</xdr:colOff>
      <xdr:row>159</xdr:row>
      <xdr:rowOff>161731</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88</xdr:col>
      <xdr:colOff>0</xdr:colOff>
      <xdr:row>160</xdr:row>
      <xdr:rowOff>0</xdr:rowOff>
    </xdr:from>
    <xdr:to>
      <xdr:col>91</xdr:col>
      <xdr:colOff>54429</xdr:colOff>
      <xdr:row>173</xdr:row>
      <xdr:rowOff>148772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91</xdr:col>
      <xdr:colOff>0</xdr:colOff>
      <xdr:row>132</xdr:row>
      <xdr:rowOff>0</xdr:rowOff>
    </xdr:from>
    <xdr:to>
      <xdr:col>94</xdr:col>
      <xdr:colOff>54429</xdr:colOff>
      <xdr:row>145</xdr:row>
      <xdr:rowOff>148771</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91</xdr:col>
      <xdr:colOff>1</xdr:colOff>
      <xdr:row>146</xdr:row>
      <xdr:rowOff>12960</xdr:rowOff>
    </xdr:from>
    <xdr:to>
      <xdr:col>94</xdr:col>
      <xdr:colOff>54430</xdr:colOff>
      <xdr:row>159</xdr:row>
      <xdr:rowOff>161731</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91</xdr:col>
      <xdr:colOff>0</xdr:colOff>
      <xdr:row>160</xdr:row>
      <xdr:rowOff>0</xdr:rowOff>
    </xdr:from>
    <xdr:to>
      <xdr:col>94</xdr:col>
      <xdr:colOff>54429</xdr:colOff>
      <xdr:row>173</xdr:row>
      <xdr:rowOff>148772</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94</xdr:col>
      <xdr:colOff>0</xdr:colOff>
      <xdr:row>132</xdr:row>
      <xdr:rowOff>0</xdr:rowOff>
    </xdr:from>
    <xdr:to>
      <xdr:col>97</xdr:col>
      <xdr:colOff>54429</xdr:colOff>
      <xdr:row>145</xdr:row>
      <xdr:rowOff>148771</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94</xdr:col>
      <xdr:colOff>1</xdr:colOff>
      <xdr:row>146</xdr:row>
      <xdr:rowOff>12960</xdr:rowOff>
    </xdr:from>
    <xdr:to>
      <xdr:col>97</xdr:col>
      <xdr:colOff>54430</xdr:colOff>
      <xdr:row>159</xdr:row>
      <xdr:rowOff>161731</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94</xdr:col>
      <xdr:colOff>0</xdr:colOff>
      <xdr:row>160</xdr:row>
      <xdr:rowOff>0</xdr:rowOff>
    </xdr:from>
    <xdr:to>
      <xdr:col>97</xdr:col>
      <xdr:colOff>54429</xdr:colOff>
      <xdr:row>173</xdr:row>
      <xdr:rowOff>148772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97</xdr:col>
      <xdr:colOff>0</xdr:colOff>
      <xdr:row>132</xdr:row>
      <xdr:rowOff>0</xdr:rowOff>
    </xdr:from>
    <xdr:to>
      <xdr:col>100</xdr:col>
      <xdr:colOff>54429</xdr:colOff>
      <xdr:row>145</xdr:row>
      <xdr:rowOff>148771</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97</xdr:col>
      <xdr:colOff>1</xdr:colOff>
      <xdr:row>146</xdr:row>
      <xdr:rowOff>12960</xdr:rowOff>
    </xdr:from>
    <xdr:to>
      <xdr:col>100</xdr:col>
      <xdr:colOff>54430</xdr:colOff>
      <xdr:row>159</xdr:row>
      <xdr:rowOff>161731</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97</xdr:col>
      <xdr:colOff>0</xdr:colOff>
      <xdr:row>160</xdr:row>
      <xdr:rowOff>0</xdr:rowOff>
    </xdr:from>
    <xdr:to>
      <xdr:col>100</xdr:col>
      <xdr:colOff>54429</xdr:colOff>
      <xdr:row>173</xdr:row>
      <xdr:rowOff>148772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100</xdr:col>
      <xdr:colOff>0</xdr:colOff>
      <xdr:row>132</xdr:row>
      <xdr:rowOff>0</xdr:rowOff>
    </xdr:from>
    <xdr:to>
      <xdr:col>103</xdr:col>
      <xdr:colOff>54429</xdr:colOff>
      <xdr:row>145</xdr:row>
      <xdr:rowOff>148771</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100</xdr:col>
      <xdr:colOff>1</xdr:colOff>
      <xdr:row>146</xdr:row>
      <xdr:rowOff>12960</xdr:rowOff>
    </xdr:from>
    <xdr:to>
      <xdr:col>103</xdr:col>
      <xdr:colOff>54430</xdr:colOff>
      <xdr:row>159</xdr:row>
      <xdr:rowOff>161731</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100</xdr:col>
      <xdr:colOff>0</xdr:colOff>
      <xdr:row>160</xdr:row>
      <xdr:rowOff>0</xdr:rowOff>
    </xdr:from>
    <xdr:to>
      <xdr:col>103</xdr:col>
      <xdr:colOff>54429</xdr:colOff>
      <xdr:row>173</xdr:row>
      <xdr:rowOff>148772</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103</xdr:col>
      <xdr:colOff>0</xdr:colOff>
      <xdr:row>132</xdr:row>
      <xdr:rowOff>0</xdr:rowOff>
    </xdr:from>
    <xdr:to>
      <xdr:col>106</xdr:col>
      <xdr:colOff>54430</xdr:colOff>
      <xdr:row>145</xdr:row>
      <xdr:rowOff>148771</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103</xdr:col>
      <xdr:colOff>1</xdr:colOff>
      <xdr:row>146</xdr:row>
      <xdr:rowOff>12960</xdr:rowOff>
    </xdr:from>
    <xdr:to>
      <xdr:col>106</xdr:col>
      <xdr:colOff>54431</xdr:colOff>
      <xdr:row>159</xdr:row>
      <xdr:rowOff>161731</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103</xdr:col>
      <xdr:colOff>0</xdr:colOff>
      <xdr:row>160</xdr:row>
      <xdr:rowOff>0</xdr:rowOff>
    </xdr:from>
    <xdr:to>
      <xdr:col>106</xdr:col>
      <xdr:colOff>54430</xdr:colOff>
      <xdr:row>173</xdr:row>
      <xdr:rowOff>148772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106</xdr:col>
      <xdr:colOff>0</xdr:colOff>
      <xdr:row>132</xdr:row>
      <xdr:rowOff>0</xdr:rowOff>
    </xdr:from>
    <xdr:to>
      <xdr:col>109</xdr:col>
      <xdr:colOff>54429</xdr:colOff>
      <xdr:row>145</xdr:row>
      <xdr:rowOff>148771</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106</xdr:col>
      <xdr:colOff>1</xdr:colOff>
      <xdr:row>146</xdr:row>
      <xdr:rowOff>12960</xdr:rowOff>
    </xdr:from>
    <xdr:to>
      <xdr:col>109</xdr:col>
      <xdr:colOff>54430</xdr:colOff>
      <xdr:row>159</xdr:row>
      <xdr:rowOff>161731</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106</xdr:col>
      <xdr:colOff>0</xdr:colOff>
      <xdr:row>160</xdr:row>
      <xdr:rowOff>0</xdr:rowOff>
    </xdr:from>
    <xdr:to>
      <xdr:col>109</xdr:col>
      <xdr:colOff>54429</xdr:colOff>
      <xdr:row>173</xdr:row>
      <xdr:rowOff>148772</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109</xdr:col>
      <xdr:colOff>0</xdr:colOff>
      <xdr:row>132</xdr:row>
      <xdr:rowOff>0</xdr:rowOff>
    </xdr:from>
    <xdr:to>
      <xdr:col>112</xdr:col>
      <xdr:colOff>54429</xdr:colOff>
      <xdr:row>145</xdr:row>
      <xdr:rowOff>148771</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109</xdr:col>
      <xdr:colOff>1</xdr:colOff>
      <xdr:row>146</xdr:row>
      <xdr:rowOff>12960</xdr:rowOff>
    </xdr:from>
    <xdr:to>
      <xdr:col>112</xdr:col>
      <xdr:colOff>54430</xdr:colOff>
      <xdr:row>159</xdr:row>
      <xdr:rowOff>161731</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109</xdr:col>
      <xdr:colOff>0</xdr:colOff>
      <xdr:row>160</xdr:row>
      <xdr:rowOff>0</xdr:rowOff>
    </xdr:from>
    <xdr:to>
      <xdr:col>112</xdr:col>
      <xdr:colOff>54429</xdr:colOff>
      <xdr:row>173</xdr:row>
      <xdr:rowOff>148772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112</xdr:col>
      <xdr:colOff>0</xdr:colOff>
      <xdr:row>132</xdr:row>
      <xdr:rowOff>0</xdr:rowOff>
    </xdr:from>
    <xdr:to>
      <xdr:col>115</xdr:col>
      <xdr:colOff>54429</xdr:colOff>
      <xdr:row>145</xdr:row>
      <xdr:rowOff>148771</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112</xdr:col>
      <xdr:colOff>1</xdr:colOff>
      <xdr:row>146</xdr:row>
      <xdr:rowOff>12960</xdr:rowOff>
    </xdr:from>
    <xdr:to>
      <xdr:col>115</xdr:col>
      <xdr:colOff>54430</xdr:colOff>
      <xdr:row>159</xdr:row>
      <xdr:rowOff>161731</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112</xdr:col>
      <xdr:colOff>0</xdr:colOff>
      <xdr:row>160</xdr:row>
      <xdr:rowOff>0</xdr:rowOff>
    </xdr:from>
    <xdr:to>
      <xdr:col>115</xdr:col>
      <xdr:colOff>54429</xdr:colOff>
      <xdr:row>173</xdr:row>
      <xdr:rowOff>148772</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115</xdr:col>
      <xdr:colOff>0</xdr:colOff>
      <xdr:row>132</xdr:row>
      <xdr:rowOff>0</xdr:rowOff>
    </xdr:from>
    <xdr:to>
      <xdr:col>118</xdr:col>
      <xdr:colOff>54429</xdr:colOff>
      <xdr:row>145</xdr:row>
      <xdr:rowOff>148771</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115</xdr:col>
      <xdr:colOff>1</xdr:colOff>
      <xdr:row>146</xdr:row>
      <xdr:rowOff>12960</xdr:rowOff>
    </xdr:from>
    <xdr:to>
      <xdr:col>118</xdr:col>
      <xdr:colOff>54430</xdr:colOff>
      <xdr:row>159</xdr:row>
      <xdr:rowOff>161731</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115</xdr:col>
      <xdr:colOff>0</xdr:colOff>
      <xdr:row>160</xdr:row>
      <xdr:rowOff>0</xdr:rowOff>
    </xdr:from>
    <xdr:to>
      <xdr:col>118</xdr:col>
      <xdr:colOff>54429</xdr:colOff>
      <xdr:row>173</xdr:row>
      <xdr:rowOff>148772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118</xdr:col>
      <xdr:colOff>0</xdr:colOff>
      <xdr:row>132</xdr:row>
      <xdr:rowOff>0</xdr:rowOff>
    </xdr:from>
    <xdr:to>
      <xdr:col>121</xdr:col>
      <xdr:colOff>54429</xdr:colOff>
      <xdr:row>145</xdr:row>
      <xdr:rowOff>148771</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118</xdr:col>
      <xdr:colOff>1</xdr:colOff>
      <xdr:row>146</xdr:row>
      <xdr:rowOff>12960</xdr:rowOff>
    </xdr:from>
    <xdr:to>
      <xdr:col>121</xdr:col>
      <xdr:colOff>54430</xdr:colOff>
      <xdr:row>159</xdr:row>
      <xdr:rowOff>161731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118</xdr:col>
      <xdr:colOff>0</xdr:colOff>
      <xdr:row>160</xdr:row>
      <xdr:rowOff>0</xdr:rowOff>
    </xdr:from>
    <xdr:to>
      <xdr:col>121</xdr:col>
      <xdr:colOff>54429</xdr:colOff>
      <xdr:row>173</xdr:row>
      <xdr:rowOff>148772</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121</xdr:col>
      <xdr:colOff>0</xdr:colOff>
      <xdr:row>132</xdr:row>
      <xdr:rowOff>0</xdr:rowOff>
    </xdr:from>
    <xdr:to>
      <xdr:col>124</xdr:col>
      <xdr:colOff>54429</xdr:colOff>
      <xdr:row>145</xdr:row>
      <xdr:rowOff>148771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121</xdr:col>
      <xdr:colOff>1</xdr:colOff>
      <xdr:row>146</xdr:row>
      <xdr:rowOff>12960</xdr:rowOff>
    </xdr:from>
    <xdr:to>
      <xdr:col>124</xdr:col>
      <xdr:colOff>54430</xdr:colOff>
      <xdr:row>159</xdr:row>
      <xdr:rowOff>161731</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121</xdr:col>
      <xdr:colOff>0</xdr:colOff>
      <xdr:row>160</xdr:row>
      <xdr:rowOff>0</xdr:rowOff>
    </xdr:from>
    <xdr:to>
      <xdr:col>124</xdr:col>
      <xdr:colOff>54429</xdr:colOff>
      <xdr:row>173</xdr:row>
      <xdr:rowOff>148772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124</xdr:col>
      <xdr:colOff>0</xdr:colOff>
      <xdr:row>132</xdr:row>
      <xdr:rowOff>0</xdr:rowOff>
    </xdr:from>
    <xdr:to>
      <xdr:col>127</xdr:col>
      <xdr:colOff>54429</xdr:colOff>
      <xdr:row>145</xdr:row>
      <xdr:rowOff>148771</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124</xdr:col>
      <xdr:colOff>1</xdr:colOff>
      <xdr:row>146</xdr:row>
      <xdr:rowOff>12960</xdr:rowOff>
    </xdr:from>
    <xdr:to>
      <xdr:col>127</xdr:col>
      <xdr:colOff>54430</xdr:colOff>
      <xdr:row>159</xdr:row>
      <xdr:rowOff>161731</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124</xdr:col>
      <xdr:colOff>0</xdr:colOff>
      <xdr:row>160</xdr:row>
      <xdr:rowOff>0</xdr:rowOff>
    </xdr:from>
    <xdr:to>
      <xdr:col>127</xdr:col>
      <xdr:colOff>54429</xdr:colOff>
      <xdr:row>173</xdr:row>
      <xdr:rowOff>148772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124</xdr:col>
      <xdr:colOff>0</xdr:colOff>
      <xdr:row>174</xdr:row>
      <xdr:rowOff>0</xdr:rowOff>
    </xdr:from>
    <xdr:to>
      <xdr:col>127</xdr:col>
      <xdr:colOff>54429</xdr:colOff>
      <xdr:row>187</xdr:row>
      <xdr:rowOff>148771</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152400</xdr:colOff>
      <xdr:row>0</xdr:row>
      <xdr:rowOff>95250</xdr:rowOff>
    </xdr:from>
    <xdr:to>
      <xdr:col>0</xdr:col>
      <xdr:colOff>977900</xdr:colOff>
      <xdr:row>0</xdr:row>
      <xdr:rowOff>311150</xdr:rowOff>
    </xdr:to>
    <xdr:sp macro="" textlink="">
      <xdr:nvSpPr>
        <xdr:cNvPr id="253" name="Rectangle 252">
          <a:hlinkClick xmlns:r="http://schemas.openxmlformats.org/officeDocument/2006/relationships" r:id="rId123"/>
        </xdr:cNvPr>
        <xdr:cNvSpPr/>
      </xdr:nvSpPr>
      <xdr:spPr>
        <a:xfrm>
          <a:off x="152400" y="9525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hool%20EC/Google%20Drive/eLearning%20and%20CIMS/Projects/Curriculum%20Coverage/2019/FET%20Report/FET%20Curriculum%20Coverage%20(Responses)%20Ma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
      <sheetName val="Sheet1"/>
      <sheetName val="Kommentare"/>
    </sheetNames>
    <sheetDataSet>
      <sheetData sheetId="0">
        <row r="127">
          <cell r="H127" t="str">
            <v>According to teaching plan</v>
          </cell>
          <cell r="I127">
            <v>61</v>
          </cell>
        </row>
        <row r="128">
          <cell r="H128" t="str">
            <v>±1 week behind</v>
          </cell>
          <cell r="I128">
            <v>6</v>
          </cell>
        </row>
        <row r="129">
          <cell r="H129" t="str">
            <v>±2 weeks behind</v>
          </cell>
          <cell r="I129">
            <v>5</v>
          </cell>
        </row>
        <row r="130">
          <cell r="H130" t="str">
            <v>±3 weeks behind</v>
          </cell>
          <cell r="I130">
            <v>0</v>
          </cell>
        </row>
        <row r="131">
          <cell r="H131" t="str">
            <v>±4 weeks behind</v>
          </cell>
          <cell r="I131">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3"/>
  <sheetViews>
    <sheetView tabSelected="1" zoomScaleNormal="100" workbookViewId="0">
      <selection activeCell="J8" sqref="J8"/>
    </sheetView>
  </sheetViews>
  <sheetFormatPr defaultRowHeight="12.5" x14ac:dyDescent="0.25"/>
  <cols>
    <col min="1" max="16384" width="8.7265625" style="28"/>
  </cols>
  <sheetData>
    <row r="1" spans="19:21" ht="9.5" customHeight="1" x14ac:dyDescent="0.25"/>
    <row r="7" spans="19:21" ht="7.5" customHeight="1" x14ac:dyDescent="0.25"/>
    <row r="8" spans="19:21" ht="6" customHeight="1" x14ac:dyDescent="0.25"/>
    <row r="9" spans="19:21" x14ac:dyDescent="0.25">
      <c r="T9" s="29" t="s">
        <v>661</v>
      </c>
      <c r="U9" s="29" t="s">
        <v>662</v>
      </c>
    </row>
    <row r="10" spans="19:21" x14ac:dyDescent="0.25">
      <c r="S10" s="29" t="s">
        <v>654</v>
      </c>
      <c r="T10" s="28">
        <v>89</v>
      </c>
      <c r="U10" s="28">
        <v>31</v>
      </c>
    </row>
    <row r="11" spans="19:21" x14ac:dyDescent="0.25">
      <c r="S11" s="29" t="s">
        <v>655</v>
      </c>
      <c r="T11" s="28">
        <v>289</v>
      </c>
      <c r="U11" s="28">
        <v>109</v>
      </c>
    </row>
    <row r="12" spans="19:21" x14ac:dyDescent="0.25">
      <c r="S12" s="29" t="s">
        <v>656</v>
      </c>
      <c r="T12" s="28">
        <v>302</v>
      </c>
      <c r="U12" s="28">
        <v>112</v>
      </c>
    </row>
    <row r="13" spans="19:21" x14ac:dyDescent="0.25">
      <c r="S13" s="29" t="s">
        <v>657</v>
      </c>
      <c r="T13" s="28">
        <v>155</v>
      </c>
      <c r="U13" s="28">
        <v>56</v>
      </c>
    </row>
    <row r="14" spans="19:21" x14ac:dyDescent="0.25">
      <c r="S14" s="29" t="s">
        <v>658</v>
      </c>
    </row>
    <row r="15" spans="19:21" x14ac:dyDescent="0.25">
      <c r="S15" s="29" t="s">
        <v>659</v>
      </c>
    </row>
    <row r="16" spans="19:21" x14ac:dyDescent="0.25">
      <c r="S16" s="29" t="s">
        <v>660</v>
      </c>
    </row>
    <row r="57" spans="1:2" x14ac:dyDescent="0.25">
      <c r="A57" s="28">
        <v>1</v>
      </c>
    </row>
    <row r="58" spans="1:2" x14ac:dyDescent="0.25">
      <c r="B58" s="28">
        <v>1</v>
      </c>
    </row>
    <row r="96" spans="2:2" x14ac:dyDescent="0.25">
      <c r="B96" s="28">
        <v>2</v>
      </c>
    </row>
    <row r="134" spans="2:2" x14ac:dyDescent="0.25">
      <c r="B134" s="28">
        <v>3</v>
      </c>
    </row>
    <row r="170" spans="1:1" x14ac:dyDescent="0.25">
      <c r="A170" s="28">
        <v>4</v>
      </c>
    </row>
    <row r="225" spans="1:1" x14ac:dyDescent="0.25">
      <c r="A225" s="28">
        <v>5</v>
      </c>
    </row>
    <row r="279" spans="1:1" x14ac:dyDescent="0.25">
      <c r="A279" s="28">
        <v>6</v>
      </c>
    </row>
    <row r="334" spans="1:1" x14ac:dyDescent="0.25">
      <c r="A334" s="28">
        <v>7</v>
      </c>
    </row>
    <row r="422" spans="1:1" x14ac:dyDescent="0.25">
      <c r="A422" s="28">
        <v>8</v>
      </c>
    </row>
    <row r="510" spans="1:1" x14ac:dyDescent="0.25">
      <c r="A510" s="28">
        <v>9</v>
      </c>
    </row>
    <row r="598" spans="1:1" x14ac:dyDescent="0.25">
      <c r="A598" s="28">
        <v>10</v>
      </c>
    </row>
    <row r="961" spans="1:1" x14ac:dyDescent="0.25">
      <c r="A961" s="28">
        <v>11</v>
      </c>
    </row>
    <row r="1323" spans="1:1" x14ac:dyDescent="0.25">
      <c r="A1323" s="28">
        <v>12</v>
      </c>
    </row>
  </sheetData>
  <sheetProtection algorithmName="SHA-512" hashValue="v+gW03dQHO1gkgjUvtqqtYXoBqz4xMlN9A7qcKakgVciPXjfDpRei27aGGV5i0vdh7BhQ/bdSv4DVAJ661UH/A==" saltValue="dLodpL8zlg6S0SkZVFnyzw=="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T353"/>
  <sheetViews>
    <sheetView zoomScaleNormal="100" workbookViewId="0">
      <pane ySplit="1" topLeftCell="A2" activePane="bottomLeft" state="frozen"/>
      <selection pane="bottomLeft" activeCell="A2" sqref="A2"/>
    </sheetView>
  </sheetViews>
  <sheetFormatPr defaultColWidth="14.453125" defaultRowHeight="15.75" customHeight="1" x14ac:dyDescent="0.25"/>
  <cols>
    <col min="1" max="8" width="21.54296875" style="1" customWidth="1"/>
    <col min="9" max="12" width="21.54296875" style="4" customWidth="1"/>
    <col min="13" max="16" width="21.54296875" style="5" customWidth="1"/>
    <col min="17" max="20" width="21.54296875" style="6" customWidth="1"/>
    <col min="21" max="26" width="21.54296875" style="7" customWidth="1"/>
    <col min="27" max="32" width="21.54296875" style="8" customWidth="1"/>
    <col min="33" max="38" width="21.54296875" style="9" customWidth="1"/>
    <col min="39" max="47" width="21.54296875" style="5" customWidth="1"/>
    <col min="48" max="56" width="21.54296875" style="2" customWidth="1"/>
    <col min="57" max="65" width="21.54296875" style="3" customWidth="1"/>
    <col min="66" max="66" width="128.81640625" style="1" customWidth="1"/>
    <col min="67" max="72" width="21.54296875" style="1" customWidth="1"/>
    <col min="73" max="16384" width="14.453125" style="1"/>
  </cols>
  <sheetData>
    <row r="1" spans="1:67" s="30" customFormat="1" ht="30" customHeight="1" x14ac:dyDescent="0.3">
      <c r="A1" s="30" t="s">
        <v>0</v>
      </c>
      <c r="B1" s="30" t="s">
        <v>1</v>
      </c>
      <c r="C1" s="30" t="s">
        <v>2</v>
      </c>
      <c r="D1" s="30" t="s">
        <v>3</v>
      </c>
      <c r="E1" s="30" t="s">
        <v>4</v>
      </c>
      <c r="F1" s="30" t="s">
        <v>5</v>
      </c>
      <c r="G1" s="30" t="s">
        <v>6</v>
      </c>
      <c r="H1" s="30" t="s">
        <v>7</v>
      </c>
      <c r="I1" s="30" t="s">
        <v>8</v>
      </c>
      <c r="J1" s="30" t="s">
        <v>9</v>
      </c>
      <c r="K1" s="30" t="s">
        <v>10</v>
      </c>
      <c r="L1" s="30" t="s">
        <v>11</v>
      </c>
      <c r="M1" s="30" t="s">
        <v>12</v>
      </c>
      <c r="N1" s="30" t="s">
        <v>13</v>
      </c>
      <c r="O1" s="30" t="s">
        <v>14</v>
      </c>
      <c r="P1" s="30" t="s">
        <v>15</v>
      </c>
      <c r="Q1" s="30" t="s">
        <v>16</v>
      </c>
      <c r="R1" s="30" t="s">
        <v>17</v>
      </c>
      <c r="S1" s="30" t="s">
        <v>18</v>
      </c>
      <c r="T1" s="30" t="s">
        <v>19</v>
      </c>
      <c r="U1" s="30" t="s">
        <v>20</v>
      </c>
      <c r="V1" s="30" t="s">
        <v>21</v>
      </c>
      <c r="W1" s="30" t="s">
        <v>22</v>
      </c>
      <c r="X1" s="30" t="s">
        <v>23</v>
      </c>
      <c r="Y1" s="30" t="s">
        <v>24</v>
      </c>
      <c r="Z1" s="30" t="s">
        <v>25</v>
      </c>
      <c r="AA1" s="30" t="s">
        <v>26</v>
      </c>
      <c r="AB1" s="30" t="s">
        <v>27</v>
      </c>
      <c r="AC1" s="30" t="s">
        <v>28</v>
      </c>
      <c r="AD1" s="30" t="s">
        <v>29</v>
      </c>
      <c r="AE1" s="30" t="s">
        <v>30</v>
      </c>
      <c r="AF1" s="30" t="s">
        <v>31</v>
      </c>
      <c r="AG1" s="30" t="s">
        <v>32</v>
      </c>
      <c r="AH1" s="30" t="s">
        <v>33</v>
      </c>
      <c r="AI1" s="30" t="s">
        <v>34</v>
      </c>
      <c r="AJ1" s="30" t="s">
        <v>35</v>
      </c>
      <c r="AK1" s="30" t="s">
        <v>36</v>
      </c>
      <c r="AL1" s="30" t="s">
        <v>37</v>
      </c>
      <c r="AM1" s="30" t="s">
        <v>38</v>
      </c>
      <c r="AN1" s="30" t="s">
        <v>39</v>
      </c>
      <c r="AO1" s="30" t="s">
        <v>40</v>
      </c>
      <c r="AP1" s="30" t="s">
        <v>41</v>
      </c>
      <c r="AQ1" s="30" t="s">
        <v>42</v>
      </c>
      <c r="AR1" s="30" t="s">
        <v>43</v>
      </c>
      <c r="AS1" s="30" t="s">
        <v>44</v>
      </c>
      <c r="AT1" s="30" t="s">
        <v>45</v>
      </c>
      <c r="AU1" s="30" t="s">
        <v>46</v>
      </c>
      <c r="AV1" s="30" t="s">
        <v>47</v>
      </c>
      <c r="AW1" s="30" t="s">
        <v>48</v>
      </c>
      <c r="AX1" s="30" t="s">
        <v>49</v>
      </c>
      <c r="AY1" s="30" t="s">
        <v>50</v>
      </c>
      <c r="AZ1" s="30" t="s">
        <v>51</v>
      </c>
      <c r="BA1" s="30" t="s">
        <v>52</v>
      </c>
      <c r="BB1" s="30" t="s">
        <v>53</v>
      </c>
      <c r="BC1" s="30" t="s">
        <v>54</v>
      </c>
      <c r="BD1" s="30" t="s">
        <v>55</v>
      </c>
      <c r="BE1" s="30" t="s">
        <v>56</v>
      </c>
      <c r="BF1" s="30" t="s">
        <v>57</v>
      </c>
      <c r="BG1" s="30" t="s">
        <v>58</v>
      </c>
      <c r="BH1" s="30" t="s">
        <v>59</v>
      </c>
      <c r="BI1" s="30" t="s">
        <v>60</v>
      </c>
      <c r="BJ1" s="30" t="s">
        <v>61</v>
      </c>
      <c r="BK1" s="30" t="s">
        <v>62</v>
      </c>
      <c r="BL1" s="30" t="s">
        <v>63</v>
      </c>
      <c r="BM1" s="30" t="s">
        <v>64</v>
      </c>
      <c r="BN1" s="30" t="s">
        <v>65</v>
      </c>
    </row>
    <row r="2" spans="1:67" s="34" customFormat="1" ht="12.5" x14ac:dyDescent="0.25">
      <c r="A2" s="31">
        <v>43707.564703298616</v>
      </c>
      <c r="B2" s="32" t="s">
        <v>88</v>
      </c>
      <c r="C2" s="32" t="s">
        <v>69</v>
      </c>
      <c r="D2" s="32" t="s">
        <v>775</v>
      </c>
      <c r="E2" s="32">
        <v>200500158</v>
      </c>
      <c r="F2" s="32" t="s">
        <v>293</v>
      </c>
      <c r="G2" s="33" t="s">
        <v>776</v>
      </c>
      <c r="H2" s="32" t="s">
        <v>664</v>
      </c>
      <c r="I2" s="32" t="s">
        <v>68</v>
      </c>
      <c r="J2" s="32" t="s">
        <v>68</v>
      </c>
      <c r="K2" s="32" t="s">
        <v>68</v>
      </c>
      <c r="L2" s="32" t="s">
        <v>68</v>
      </c>
      <c r="M2" s="32" t="s">
        <v>68</v>
      </c>
      <c r="N2" s="32" t="s">
        <v>68</v>
      </c>
      <c r="O2" s="32" t="s">
        <v>68</v>
      </c>
      <c r="P2" s="32" t="s">
        <v>68</v>
      </c>
      <c r="Q2" s="32" t="s">
        <v>68</v>
      </c>
      <c r="R2" s="32" t="s">
        <v>68</v>
      </c>
      <c r="S2" s="32" t="s">
        <v>68</v>
      </c>
      <c r="T2" s="32" t="s">
        <v>68</v>
      </c>
      <c r="U2" s="32" t="s">
        <v>68</v>
      </c>
      <c r="V2" s="32" t="s">
        <v>68</v>
      </c>
      <c r="W2" s="32" t="s">
        <v>68</v>
      </c>
      <c r="X2" s="32" t="s">
        <v>68</v>
      </c>
      <c r="Y2" s="32" t="s">
        <v>68</v>
      </c>
      <c r="Z2" s="32" t="s">
        <v>68</v>
      </c>
      <c r="AA2" s="32" t="s">
        <v>68</v>
      </c>
      <c r="AB2" s="32" t="s">
        <v>68</v>
      </c>
      <c r="AC2" s="32" t="s">
        <v>68</v>
      </c>
      <c r="AD2" s="32" t="s">
        <v>68</v>
      </c>
      <c r="AE2" s="32" t="s">
        <v>68</v>
      </c>
      <c r="AF2" s="32" t="s">
        <v>68</v>
      </c>
      <c r="AG2" s="32" t="s">
        <v>68</v>
      </c>
      <c r="AH2" s="32" t="s">
        <v>68</v>
      </c>
      <c r="AI2" s="32" t="s">
        <v>68</v>
      </c>
      <c r="AJ2" s="32" t="s">
        <v>68</v>
      </c>
      <c r="AK2" s="32" t="s">
        <v>68</v>
      </c>
      <c r="AL2" s="32" t="s">
        <v>68</v>
      </c>
      <c r="AM2" s="32" t="s">
        <v>68</v>
      </c>
      <c r="AN2" s="32" t="s">
        <v>68</v>
      </c>
      <c r="AO2" s="32" t="s">
        <v>68</v>
      </c>
      <c r="AP2" s="32" t="s">
        <v>68</v>
      </c>
      <c r="AQ2" s="32" t="s">
        <v>68</v>
      </c>
      <c r="AR2" s="32" t="s">
        <v>68</v>
      </c>
      <c r="AS2" s="32" t="s">
        <v>68</v>
      </c>
      <c r="AT2" s="32" t="s">
        <v>68</v>
      </c>
      <c r="AU2" s="32" t="s">
        <v>68</v>
      </c>
      <c r="AV2" s="32" t="s">
        <v>68</v>
      </c>
      <c r="AW2" s="32" t="s">
        <v>68</v>
      </c>
      <c r="AX2" s="32" t="s">
        <v>68</v>
      </c>
      <c r="AY2" s="32" t="s">
        <v>68</v>
      </c>
      <c r="AZ2" s="32" t="s">
        <v>68</v>
      </c>
      <c r="BA2" s="32" t="s">
        <v>68</v>
      </c>
      <c r="BB2" s="32" t="s">
        <v>68</v>
      </c>
      <c r="BC2" s="32" t="s">
        <v>68</v>
      </c>
      <c r="BD2" s="32" t="s">
        <v>68</v>
      </c>
      <c r="BE2" s="32" t="s">
        <v>68</v>
      </c>
      <c r="BF2" s="32" t="s">
        <v>68</v>
      </c>
      <c r="BG2" s="32" t="s">
        <v>68</v>
      </c>
      <c r="BH2" s="32" t="s">
        <v>68</v>
      </c>
      <c r="BI2" s="32" t="s">
        <v>68</v>
      </c>
      <c r="BJ2" s="32" t="s">
        <v>68</v>
      </c>
      <c r="BK2" s="32" t="s">
        <v>68</v>
      </c>
      <c r="BL2" s="32" t="s">
        <v>68</v>
      </c>
      <c r="BM2" s="32" t="s">
        <v>68</v>
      </c>
      <c r="BO2" s="32" t="s">
        <v>294</v>
      </c>
    </row>
    <row r="3" spans="1:67" s="34" customFormat="1" ht="12.5" x14ac:dyDescent="0.25">
      <c r="A3" s="31">
        <v>43713.531772037037</v>
      </c>
      <c r="B3" s="32" t="s">
        <v>296</v>
      </c>
      <c r="C3" s="32" t="s">
        <v>69</v>
      </c>
      <c r="D3" s="32" t="s">
        <v>663</v>
      </c>
      <c r="E3" s="32">
        <v>200500205</v>
      </c>
      <c r="F3" s="32" t="s">
        <v>297</v>
      </c>
      <c r="G3" s="33" t="s">
        <v>298</v>
      </c>
      <c r="H3" s="32" t="s">
        <v>664</v>
      </c>
      <c r="AV3" s="32" t="s">
        <v>68</v>
      </c>
      <c r="AW3" s="32" t="s">
        <v>68</v>
      </c>
      <c r="AX3" s="32" t="s">
        <v>68</v>
      </c>
      <c r="AY3" s="32" t="s">
        <v>68</v>
      </c>
      <c r="AZ3" s="32" t="s">
        <v>68</v>
      </c>
      <c r="BA3" s="32" t="s">
        <v>68</v>
      </c>
      <c r="BB3" s="32" t="s">
        <v>68</v>
      </c>
      <c r="BC3" s="32" t="s">
        <v>68</v>
      </c>
      <c r="BD3" s="32" t="s">
        <v>68</v>
      </c>
      <c r="BE3" s="32" t="s">
        <v>68</v>
      </c>
      <c r="BF3" s="32" t="s">
        <v>68</v>
      </c>
      <c r="BG3" s="32" t="s">
        <v>68</v>
      </c>
      <c r="BH3" s="32" t="s">
        <v>68</v>
      </c>
      <c r="BI3" s="32" t="s">
        <v>68</v>
      </c>
      <c r="BJ3" s="32" t="s">
        <v>68</v>
      </c>
      <c r="BK3" s="32" t="s">
        <v>68</v>
      </c>
      <c r="BL3" s="32" t="s">
        <v>68</v>
      </c>
      <c r="BM3" s="32" t="s">
        <v>68</v>
      </c>
      <c r="BO3" s="32" t="s">
        <v>665</v>
      </c>
    </row>
    <row r="4" spans="1:67" s="34" customFormat="1" ht="12.5" x14ac:dyDescent="0.25">
      <c r="A4" s="31">
        <v>43707.377565972223</v>
      </c>
      <c r="B4" s="32" t="s">
        <v>300</v>
      </c>
      <c r="C4" s="32" t="s">
        <v>69</v>
      </c>
      <c r="D4" s="32" t="s">
        <v>777</v>
      </c>
      <c r="E4" s="32">
        <v>200500211</v>
      </c>
      <c r="F4" s="32" t="s">
        <v>778</v>
      </c>
      <c r="G4" s="33" t="s">
        <v>301</v>
      </c>
      <c r="H4" s="32" t="s">
        <v>664</v>
      </c>
      <c r="I4" s="32" t="s">
        <v>70</v>
      </c>
      <c r="J4" s="32" t="s">
        <v>68</v>
      </c>
      <c r="K4" s="32" t="s">
        <v>70</v>
      </c>
      <c r="L4" s="32" t="s">
        <v>68</v>
      </c>
      <c r="M4" s="32" t="s">
        <v>70</v>
      </c>
      <c r="N4" s="32" t="s">
        <v>68</v>
      </c>
      <c r="O4" s="32" t="s">
        <v>68</v>
      </c>
      <c r="P4" s="32" t="s">
        <v>70</v>
      </c>
      <c r="Q4" s="32" t="s">
        <v>70</v>
      </c>
      <c r="R4" s="32" t="s">
        <v>70</v>
      </c>
      <c r="S4" s="32" t="s">
        <v>70</v>
      </c>
      <c r="T4" s="32" t="s">
        <v>68</v>
      </c>
      <c r="U4" s="32" t="s">
        <v>70</v>
      </c>
      <c r="V4" s="32" t="s">
        <v>68</v>
      </c>
      <c r="W4" s="32" t="s">
        <v>68</v>
      </c>
      <c r="X4" s="32" t="s">
        <v>68</v>
      </c>
      <c r="Y4" s="32" t="s">
        <v>68</v>
      </c>
      <c r="Z4" s="32" t="s">
        <v>68</v>
      </c>
      <c r="AA4" s="32" t="s">
        <v>68</v>
      </c>
      <c r="AB4" s="32" t="s">
        <v>70</v>
      </c>
      <c r="AC4" s="32" t="s">
        <v>70</v>
      </c>
      <c r="AD4" s="32" t="s">
        <v>70</v>
      </c>
      <c r="AE4" s="32" t="s">
        <v>68</v>
      </c>
      <c r="AF4" s="32" t="s">
        <v>68</v>
      </c>
      <c r="AG4" s="32" t="s">
        <v>68</v>
      </c>
      <c r="AH4" s="32" t="s">
        <v>68</v>
      </c>
      <c r="AI4" s="32" t="s">
        <v>68</v>
      </c>
      <c r="AJ4" s="32" t="s">
        <v>68</v>
      </c>
      <c r="AK4" s="32" t="s">
        <v>68</v>
      </c>
      <c r="AL4" s="32" t="s">
        <v>68</v>
      </c>
      <c r="AM4" s="32" t="s">
        <v>70</v>
      </c>
      <c r="AN4" s="32" t="s">
        <v>70</v>
      </c>
      <c r="AO4" s="32" t="s">
        <v>70</v>
      </c>
      <c r="AP4" s="32" t="s">
        <v>70</v>
      </c>
      <c r="AQ4" s="32" t="s">
        <v>70</v>
      </c>
      <c r="AR4" s="32" t="s">
        <v>78</v>
      </c>
      <c r="AS4" s="32" t="s">
        <v>70</v>
      </c>
      <c r="AT4" s="32" t="s">
        <v>68</v>
      </c>
      <c r="AU4" s="32" t="s">
        <v>78</v>
      </c>
      <c r="AV4" s="32" t="s">
        <v>68</v>
      </c>
      <c r="AW4" s="32" t="s">
        <v>68</v>
      </c>
      <c r="AX4" s="32" t="s">
        <v>70</v>
      </c>
      <c r="AY4" s="32" t="s">
        <v>70</v>
      </c>
      <c r="AZ4" s="32" t="s">
        <v>68</v>
      </c>
      <c r="BA4" s="32" t="s">
        <v>70</v>
      </c>
      <c r="BB4" s="32" t="s">
        <v>70</v>
      </c>
      <c r="BC4" s="32" t="s">
        <v>68</v>
      </c>
      <c r="BD4" s="32" t="s">
        <v>68</v>
      </c>
      <c r="BE4" s="32" t="s">
        <v>68</v>
      </c>
      <c r="BF4" s="32" t="s">
        <v>70</v>
      </c>
      <c r="BG4" s="32" t="s">
        <v>70</v>
      </c>
      <c r="BH4" s="32" t="s">
        <v>78</v>
      </c>
      <c r="BI4" s="32" t="s">
        <v>70</v>
      </c>
      <c r="BJ4" s="32" t="s">
        <v>68</v>
      </c>
      <c r="BK4" s="32" t="s">
        <v>70</v>
      </c>
      <c r="BL4" s="32" t="s">
        <v>70</v>
      </c>
      <c r="BM4" s="32" t="s">
        <v>68</v>
      </c>
      <c r="BN4" s="32" t="s">
        <v>779</v>
      </c>
      <c r="BO4" s="33" t="s">
        <v>462</v>
      </c>
    </row>
    <row r="5" spans="1:67" s="34" customFormat="1" ht="12.5" x14ac:dyDescent="0.25">
      <c r="A5" s="31">
        <v>43712.429687696756</v>
      </c>
      <c r="B5" s="32" t="s">
        <v>119</v>
      </c>
      <c r="C5" s="32" t="s">
        <v>69</v>
      </c>
      <c r="D5" s="32" t="s">
        <v>780</v>
      </c>
      <c r="E5" s="32">
        <v>200500269</v>
      </c>
      <c r="F5" s="32" t="s">
        <v>781</v>
      </c>
      <c r="G5" s="33" t="s">
        <v>120</v>
      </c>
      <c r="H5" s="32" t="s">
        <v>664</v>
      </c>
      <c r="I5" s="32" t="s">
        <v>68</v>
      </c>
      <c r="J5" s="32" t="s">
        <v>68</v>
      </c>
      <c r="K5" s="32" t="s">
        <v>68</v>
      </c>
      <c r="L5" s="32" t="s">
        <v>68</v>
      </c>
      <c r="M5" s="32" t="s">
        <v>68</v>
      </c>
      <c r="N5" s="32" t="s">
        <v>68</v>
      </c>
      <c r="O5" s="32" t="s">
        <v>68</v>
      </c>
      <c r="P5" s="32" t="s">
        <v>68</v>
      </c>
      <c r="Q5" s="32" t="s">
        <v>68</v>
      </c>
      <c r="R5" s="32" t="s">
        <v>68</v>
      </c>
      <c r="S5" s="32" t="s">
        <v>68</v>
      </c>
      <c r="T5" s="32" t="s">
        <v>68</v>
      </c>
      <c r="U5" s="32" t="s">
        <v>68</v>
      </c>
      <c r="V5" s="32" t="s">
        <v>68</v>
      </c>
      <c r="W5" s="32" t="s">
        <v>70</v>
      </c>
      <c r="X5" s="32" t="s">
        <v>70</v>
      </c>
      <c r="Y5" s="32" t="s">
        <v>68</v>
      </c>
      <c r="Z5" s="32" t="s">
        <v>68</v>
      </c>
      <c r="AA5" s="32" t="s">
        <v>68</v>
      </c>
      <c r="AB5" s="32" t="s">
        <v>68</v>
      </c>
      <c r="AC5" s="32" t="s">
        <v>68</v>
      </c>
      <c r="AD5" s="32" t="s">
        <v>70</v>
      </c>
      <c r="AE5" s="32" t="s">
        <v>68</v>
      </c>
      <c r="AF5" s="32" t="s">
        <v>68</v>
      </c>
      <c r="AG5" s="32" t="s">
        <v>68</v>
      </c>
      <c r="AH5" s="32" t="s">
        <v>68</v>
      </c>
      <c r="AI5" s="32" t="s">
        <v>70</v>
      </c>
      <c r="AJ5" s="32" t="s">
        <v>68</v>
      </c>
      <c r="AK5" s="32" t="s">
        <v>70</v>
      </c>
      <c r="AL5" s="32" t="s">
        <v>68</v>
      </c>
      <c r="AM5" s="32" t="s">
        <v>68</v>
      </c>
      <c r="AN5" s="32" t="s">
        <v>68</v>
      </c>
      <c r="AO5" s="32" t="s">
        <v>68</v>
      </c>
      <c r="AP5" s="32" t="s">
        <v>68</v>
      </c>
      <c r="AQ5" s="32" t="s">
        <v>68</v>
      </c>
      <c r="AR5" s="32" t="s">
        <v>68</v>
      </c>
      <c r="AS5" s="32" t="s">
        <v>70</v>
      </c>
      <c r="AT5" s="32" t="s">
        <v>70</v>
      </c>
      <c r="AU5" s="32" t="s">
        <v>68</v>
      </c>
      <c r="BN5" s="32" t="s">
        <v>295</v>
      </c>
      <c r="BO5" s="32" t="s">
        <v>303</v>
      </c>
    </row>
    <row r="6" spans="1:67" s="34" customFormat="1" ht="12.5" x14ac:dyDescent="0.25">
      <c r="A6" s="31">
        <v>43685.410106585652</v>
      </c>
      <c r="B6" s="32" t="s">
        <v>782</v>
      </c>
      <c r="C6" s="32" t="s">
        <v>69</v>
      </c>
      <c r="D6" s="32" t="s">
        <v>783</v>
      </c>
      <c r="E6" s="32">
        <v>200500380</v>
      </c>
      <c r="F6" s="32" t="s">
        <v>784</v>
      </c>
      <c r="G6" s="33" t="s">
        <v>785</v>
      </c>
      <c r="H6" s="32" t="s">
        <v>664</v>
      </c>
      <c r="I6" s="32" t="s">
        <v>70</v>
      </c>
      <c r="J6" s="32" t="s">
        <v>70</v>
      </c>
      <c r="K6" s="32" t="s">
        <v>68</v>
      </c>
      <c r="L6" s="32" t="s">
        <v>68</v>
      </c>
      <c r="M6" s="32" t="s">
        <v>68</v>
      </c>
      <c r="N6" s="32" t="s">
        <v>70</v>
      </c>
      <c r="O6" s="32" t="s">
        <v>68</v>
      </c>
      <c r="P6" s="32" t="s">
        <v>68</v>
      </c>
      <c r="Q6" s="32" t="s">
        <v>68</v>
      </c>
      <c r="R6" s="32" t="s">
        <v>70</v>
      </c>
      <c r="S6" s="32" t="s">
        <v>68</v>
      </c>
      <c r="T6" s="32" t="s">
        <v>68</v>
      </c>
      <c r="U6" s="32" t="s">
        <v>68</v>
      </c>
      <c r="V6" s="32" t="s">
        <v>68</v>
      </c>
      <c r="W6" s="32" t="s">
        <v>70</v>
      </c>
      <c r="X6" s="32" t="s">
        <v>68</v>
      </c>
      <c r="Y6" s="32" t="s">
        <v>68</v>
      </c>
      <c r="Z6" s="32" t="s">
        <v>68</v>
      </c>
      <c r="AA6" s="32" t="s">
        <v>68</v>
      </c>
      <c r="AB6" s="32" t="s">
        <v>68</v>
      </c>
      <c r="AC6" s="32" t="s">
        <v>68</v>
      </c>
      <c r="AD6" s="32" t="s">
        <v>68</v>
      </c>
      <c r="AE6" s="32" t="s">
        <v>68</v>
      </c>
      <c r="AF6" s="32" t="s">
        <v>68</v>
      </c>
      <c r="AG6" s="32" t="s">
        <v>68</v>
      </c>
      <c r="AH6" s="32" t="s">
        <v>68</v>
      </c>
      <c r="AI6" s="32" t="s">
        <v>68</v>
      </c>
      <c r="AJ6" s="32" t="s">
        <v>68</v>
      </c>
      <c r="AK6" s="32" t="s">
        <v>68</v>
      </c>
      <c r="AL6" s="32" t="s">
        <v>68</v>
      </c>
      <c r="AM6" s="32" t="s">
        <v>68</v>
      </c>
      <c r="AN6" s="32" t="s">
        <v>68</v>
      </c>
      <c r="AO6" s="32" t="s">
        <v>68</v>
      </c>
      <c r="AP6" s="32" t="s">
        <v>68</v>
      </c>
      <c r="AQ6" s="32" t="s">
        <v>68</v>
      </c>
      <c r="AR6" s="32" t="s">
        <v>68</v>
      </c>
      <c r="AS6" s="32" t="s">
        <v>68</v>
      </c>
      <c r="AT6" s="32" t="s">
        <v>68</v>
      </c>
      <c r="AU6" s="32" t="s">
        <v>68</v>
      </c>
      <c r="BO6" s="32" t="s">
        <v>786</v>
      </c>
    </row>
    <row r="7" spans="1:67" s="34" customFormat="1" ht="12.5" x14ac:dyDescent="0.25">
      <c r="A7" s="31">
        <v>43707.879457013885</v>
      </c>
      <c r="B7" s="32" t="s">
        <v>121</v>
      </c>
      <c r="C7" s="32" t="s">
        <v>69</v>
      </c>
      <c r="D7" s="32" t="s">
        <v>787</v>
      </c>
      <c r="E7" s="32">
        <v>200501463</v>
      </c>
      <c r="F7" s="32" t="s">
        <v>788</v>
      </c>
      <c r="G7" s="33" t="s">
        <v>122</v>
      </c>
      <c r="H7" s="32" t="s">
        <v>664</v>
      </c>
      <c r="I7" s="32" t="s">
        <v>68</v>
      </c>
      <c r="J7" s="32" t="s">
        <v>68</v>
      </c>
      <c r="K7" s="32" t="s">
        <v>68</v>
      </c>
      <c r="L7" s="32" t="s">
        <v>68</v>
      </c>
      <c r="M7" s="32" t="s">
        <v>68</v>
      </c>
      <c r="N7" s="32" t="s">
        <v>68</v>
      </c>
      <c r="O7" s="32" t="s">
        <v>68</v>
      </c>
      <c r="P7" s="32" t="s">
        <v>68</v>
      </c>
      <c r="Q7" s="32" t="s">
        <v>68</v>
      </c>
      <c r="R7" s="32" t="s">
        <v>68</v>
      </c>
      <c r="S7" s="32" t="s">
        <v>68</v>
      </c>
      <c r="T7" s="32" t="s">
        <v>68</v>
      </c>
      <c r="U7" s="32" t="s">
        <v>68</v>
      </c>
      <c r="V7" s="32" t="s">
        <v>68</v>
      </c>
      <c r="W7" s="32" t="s">
        <v>68</v>
      </c>
      <c r="X7" s="32" t="s">
        <v>68</v>
      </c>
      <c r="Y7" s="32" t="s">
        <v>68</v>
      </c>
      <c r="Z7" s="32" t="s">
        <v>68</v>
      </c>
      <c r="AA7" s="32" t="s">
        <v>68</v>
      </c>
      <c r="AB7" s="32" t="s">
        <v>68</v>
      </c>
      <c r="AC7" s="32" t="s">
        <v>68</v>
      </c>
      <c r="AD7" s="32" t="s">
        <v>68</v>
      </c>
      <c r="AE7" s="32" t="s">
        <v>68</v>
      </c>
      <c r="AF7" s="32" t="s">
        <v>68</v>
      </c>
      <c r="AG7" s="32" t="s">
        <v>68</v>
      </c>
      <c r="AH7" s="32" t="s">
        <v>68</v>
      </c>
      <c r="AI7" s="32" t="s">
        <v>68</v>
      </c>
      <c r="AJ7" s="32" t="s">
        <v>68</v>
      </c>
      <c r="AK7" s="32" t="s">
        <v>68</v>
      </c>
      <c r="AL7" s="32" t="s">
        <v>68</v>
      </c>
      <c r="AM7" s="32" t="s">
        <v>68</v>
      </c>
      <c r="AN7" s="32" t="s">
        <v>68</v>
      </c>
      <c r="AO7" s="32" t="s">
        <v>68</v>
      </c>
      <c r="AP7" s="32" t="s">
        <v>68</v>
      </c>
      <c r="AQ7" s="32" t="s">
        <v>68</v>
      </c>
      <c r="AR7" s="32" t="s">
        <v>68</v>
      </c>
      <c r="AS7" s="32" t="s">
        <v>68</v>
      </c>
      <c r="AT7" s="32" t="s">
        <v>68</v>
      </c>
      <c r="AU7" s="32" t="s">
        <v>68</v>
      </c>
      <c r="AV7" s="32" t="s">
        <v>68</v>
      </c>
      <c r="AW7" s="32" t="s">
        <v>68</v>
      </c>
      <c r="AX7" s="32" t="s">
        <v>68</v>
      </c>
      <c r="AY7" s="32" t="s">
        <v>68</v>
      </c>
      <c r="AZ7" s="32" t="s">
        <v>68</v>
      </c>
      <c r="BA7" s="32" t="s">
        <v>68</v>
      </c>
      <c r="BB7" s="32" t="s">
        <v>68</v>
      </c>
      <c r="BC7" s="32" t="s">
        <v>68</v>
      </c>
      <c r="BD7" s="32" t="s">
        <v>68</v>
      </c>
      <c r="BE7" s="32" t="s">
        <v>68</v>
      </c>
      <c r="BF7" s="32" t="s">
        <v>68</v>
      </c>
      <c r="BG7" s="32" t="s">
        <v>68</v>
      </c>
      <c r="BH7" s="32" t="s">
        <v>68</v>
      </c>
      <c r="BI7" s="32" t="s">
        <v>68</v>
      </c>
      <c r="BJ7" s="32" t="s">
        <v>68</v>
      </c>
      <c r="BK7" s="32" t="s">
        <v>68</v>
      </c>
      <c r="BL7" s="32" t="s">
        <v>68</v>
      </c>
      <c r="BM7" s="32" t="s">
        <v>68</v>
      </c>
      <c r="BO7" s="32">
        <v>5</v>
      </c>
    </row>
    <row r="8" spans="1:67" s="34" customFormat="1" ht="12.5" x14ac:dyDescent="0.25">
      <c r="A8" s="31">
        <v>43718.395412650461</v>
      </c>
      <c r="B8" s="32" t="s">
        <v>789</v>
      </c>
      <c r="C8" s="32" t="s">
        <v>69</v>
      </c>
      <c r="D8" s="32" t="s">
        <v>790</v>
      </c>
      <c r="E8" s="32">
        <v>200500707</v>
      </c>
      <c r="F8" s="32" t="s">
        <v>791</v>
      </c>
      <c r="G8" s="32" t="s">
        <v>792</v>
      </c>
      <c r="H8" s="32" t="s">
        <v>664</v>
      </c>
      <c r="I8" s="32" t="s">
        <v>70</v>
      </c>
      <c r="J8" s="32" t="s">
        <v>70</v>
      </c>
      <c r="K8" s="32" t="s">
        <v>70</v>
      </c>
      <c r="L8" s="32" t="s">
        <v>70</v>
      </c>
      <c r="M8" s="32" t="s">
        <v>68</v>
      </c>
      <c r="N8" s="32" t="s">
        <v>68</v>
      </c>
      <c r="O8" s="32" t="s">
        <v>68</v>
      </c>
      <c r="P8" s="32" t="s">
        <v>68</v>
      </c>
      <c r="Q8" s="32" t="s">
        <v>68</v>
      </c>
      <c r="R8" s="32" t="s">
        <v>68</v>
      </c>
      <c r="S8" s="32" t="s">
        <v>68</v>
      </c>
      <c r="T8" s="32" t="s">
        <v>68</v>
      </c>
      <c r="U8" s="32" t="s">
        <v>68</v>
      </c>
      <c r="V8" s="32" t="s">
        <v>68</v>
      </c>
      <c r="W8" s="32" t="s">
        <v>68</v>
      </c>
      <c r="X8" s="32" t="s">
        <v>68</v>
      </c>
      <c r="Y8" s="32" t="s">
        <v>68</v>
      </c>
      <c r="Z8" s="32" t="s">
        <v>68</v>
      </c>
      <c r="AA8" s="32" t="s">
        <v>68</v>
      </c>
      <c r="AB8" s="32" t="s">
        <v>68</v>
      </c>
      <c r="AC8" s="32" t="s">
        <v>68</v>
      </c>
      <c r="AD8" s="32" t="s">
        <v>68</v>
      </c>
      <c r="AE8" s="32" t="s">
        <v>68</v>
      </c>
      <c r="AF8" s="32" t="s">
        <v>68</v>
      </c>
      <c r="AG8" s="32" t="s">
        <v>68</v>
      </c>
      <c r="AH8" s="32" t="s">
        <v>68</v>
      </c>
      <c r="AI8" s="32" t="s">
        <v>68</v>
      </c>
      <c r="AJ8" s="32" t="s">
        <v>68</v>
      </c>
      <c r="AK8" s="32" t="s">
        <v>68</v>
      </c>
      <c r="AL8" s="32" t="s">
        <v>68</v>
      </c>
      <c r="AM8" s="32" t="s">
        <v>68</v>
      </c>
      <c r="AN8" s="32" t="s">
        <v>68</v>
      </c>
      <c r="AO8" s="32" t="s">
        <v>68</v>
      </c>
      <c r="AP8" s="32" t="s">
        <v>68</v>
      </c>
      <c r="AQ8" s="32" t="s">
        <v>68</v>
      </c>
      <c r="AR8" s="32" t="s">
        <v>68</v>
      </c>
      <c r="AS8" s="32" t="s">
        <v>68</v>
      </c>
      <c r="AT8" s="32" t="s">
        <v>68</v>
      </c>
      <c r="AU8" s="32" t="s">
        <v>68</v>
      </c>
      <c r="AV8" s="32" t="s">
        <v>68</v>
      </c>
      <c r="AW8" s="32" t="s">
        <v>68</v>
      </c>
      <c r="AX8" s="32" t="s">
        <v>68</v>
      </c>
      <c r="AY8" s="32" t="s">
        <v>68</v>
      </c>
      <c r="AZ8" s="32" t="s">
        <v>68</v>
      </c>
      <c r="BA8" s="32" t="s">
        <v>68</v>
      </c>
      <c r="BB8" s="32" t="s">
        <v>68</v>
      </c>
      <c r="BC8" s="32" t="s">
        <v>68</v>
      </c>
      <c r="BD8" s="32" t="s">
        <v>68</v>
      </c>
      <c r="BO8" s="32" t="s">
        <v>793</v>
      </c>
    </row>
    <row r="9" spans="1:67" s="34" customFormat="1" ht="12.5" x14ac:dyDescent="0.25">
      <c r="A9" s="31">
        <v>43707.531042013885</v>
      </c>
      <c r="B9" s="32" t="s">
        <v>123</v>
      </c>
      <c r="C9" s="32" t="s">
        <v>69</v>
      </c>
      <c r="D9" s="32" t="s">
        <v>794</v>
      </c>
      <c r="E9" s="32">
        <v>200500755</v>
      </c>
      <c r="F9" s="32" t="s">
        <v>795</v>
      </c>
      <c r="G9" s="33" t="s">
        <v>124</v>
      </c>
      <c r="H9" s="32" t="s">
        <v>664</v>
      </c>
      <c r="I9" s="32" t="s">
        <v>68</v>
      </c>
      <c r="J9" s="32" t="s">
        <v>70</v>
      </c>
      <c r="K9" s="32" t="s">
        <v>68</v>
      </c>
      <c r="L9" s="32" t="s">
        <v>70</v>
      </c>
      <c r="M9" s="32" t="s">
        <v>70</v>
      </c>
      <c r="N9" s="32" t="s">
        <v>70</v>
      </c>
      <c r="O9" s="32" t="s">
        <v>70</v>
      </c>
      <c r="P9" s="32" t="s">
        <v>78</v>
      </c>
      <c r="Q9" s="32" t="s">
        <v>68</v>
      </c>
      <c r="R9" s="32" t="s">
        <v>70</v>
      </c>
      <c r="S9" s="32" t="s">
        <v>68</v>
      </c>
      <c r="T9" s="32" t="s">
        <v>70</v>
      </c>
      <c r="U9" s="32" t="s">
        <v>68</v>
      </c>
      <c r="V9" s="32" t="s">
        <v>70</v>
      </c>
      <c r="W9" s="32" t="s">
        <v>68</v>
      </c>
      <c r="X9" s="32" t="s">
        <v>70</v>
      </c>
      <c r="Y9" s="32" t="s">
        <v>68</v>
      </c>
      <c r="Z9" s="32" t="s">
        <v>68</v>
      </c>
      <c r="AA9" s="32" t="s">
        <v>68</v>
      </c>
      <c r="AB9" s="32" t="s">
        <v>70</v>
      </c>
      <c r="AC9" s="32" t="s">
        <v>68</v>
      </c>
      <c r="AD9" s="32" t="s">
        <v>70</v>
      </c>
      <c r="AE9" s="32" t="s">
        <v>70</v>
      </c>
      <c r="AF9" s="32" t="s">
        <v>70</v>
      </c>
      <c r="AG9" s="32" t="s">
        <v>68</v>
      </c>
      <c r="AH9" s="32" t="s">
        <v>70</v>
      </c>
      <c r="AI9" s="32" t="s">
        <v>68</v>
      </c>
      <c r="AJ9" s="32" t="s">
        <v>68</v>
      </c>
      <c r="AK9" s="32" t="s">
        <v>68</v>
      </c>
      <c r="AL9" s="32" t="s">
        <v>68</v>
      </c>
      <c r="AM9" s="32" t="s">
        <v>68</v>
      </c>
      <c r="AN9" s="32" t="s">
        <v>70</v>
      </c>
      <c r="AO9" s="32" t="s">
        <v>70</v>
      </c>
      <c r="AP9" s="32" t="s">
        <v>70</v>
      </c>
      <c r="AQ9" s="32" t="s">
        <v>68</v>
      </c>
      <c r="AR9" s="32" t="s">
        <v>68</v>
      </c>
      <c r="AS9" s="32" t="s">
        <v>68</v>
      </c>
      <c r="AT9" s="32" t="s">
        <v>68</v>
      </c>
      <c r="AU9" s="32" t="s">
        <v>68</v>
      </c>
    </row>
    <row r="10" spans="1:67" s="34" customFormat="1" ht="12.5" x14ac:dyDescent="0.25">
      <c r="A10" s="31">
        <v>43711.568261238426</v>
      </c>
      <c r="B10" s="32" t="s">
        <v>796</v>
      </c>
      <c r="C10" s="32" t="s">
        <v>69</v>
      </c>
      <c r="D10" s="32" t="s">
        <v>125</v>
      </c>
      <c r="E10" s="32">
        <v>200500879</v>
      </c>
      <c r="F10" s="32" t="s">
        <v>126</v>
      </c>
      <c r="G10" s="33" t="s">
        <v>127</v>
      </c>
      <c r="H10" s="32" t="s">
        <v>664</v>
      </c>
      <c r="I10" s="32" t="s">
        <v>68</v>
      </c>
      <c r="J10" s="32" t="s">
        <v>68</v>
      </c>
      <c r="K10" s="32" t="s">
        <v>68</v>
      </c>
      <c r="L10" s="32" t="s">
        <v>68</v>
      </c>
      <c r="M10" s="32" t="s">
        <v>68</v>
      </c>
      <c r="N10" s="32" t="s">
        <v>68</v>
      </c>
      <c r="O10" s="32" t="s">
        <v>68</v>
      </c>
      <c r="P10" s="32" t="s">
        <v>68</v>
      </c>
      <c r="Q10" s="32" t="s">
        <v>68</v>
      </c>
      <c r="R10" s="32" t="s">
        <v>68</v>
      </c>
      <c r="S10" s="32" t="s">
        <v>68</v>
      </c>
      <c r="T10" s="32" t="s">
        <v>68</v>
      </c>
      <c r="U10" s="32" t="s">
        <v>68</v>
      </c>
      <c r="V10" s="32" t="s">
        <v>68</v>
      </c>
      <c r="W10" s="32" t="s">
        <v>68</v>
      </c>
      <c r="X10" s="32" t="s">
        <v>68</v>
      </c>
      <c r="Y10" s="32" t="s">
        <v>68</v>
      </c>
      <c r="Z10" s="32" t="s">
        <v>68</v>
      </c>
      <c r="AA10" s="32" t="s">
        <v>68</v>
      </c>
      <c r="AB10" s="32" t="s">
        <v>68</v>
      </c>
      <c r="AC10" s="32" t="s">
        <v>68</v>
      </c>
      <c r="AD10" s="32" t="s">
        <v>68</v>
      </c>
      <c r="AE10" s="32" t="s">
        <v>68</v>
      </c>
      <c r="AF10" s="32" t="s">
        <v>68</v>
      </c>
      <c r="AG10" s="32" t="s">
        <v>68</v>
      </c>
      <c r="AH10" s="32" t="s">
        <v>68</v>
      </c>
      <c r="AI10" s="32" t="s">
        <v>68</v>
      </c>
      <c r="AJ10" s="32" t="s">
        <v>68</v>
      </c>
      <c r="AK10" s="32" t="s">
        <v>68</v>
      </c>
      <c r="AL10" s="32" t="s">
        <v>68</v>
      </c>
      <c r="AM10" s="32" t="s">
        <v>68</v>
      </c>
      <c r="AN10" s="32" t="s">
        <v>68</v>
      </c>
      <c r="AO10" s="32" t="s">
        <v>68</v>
      </c>
      <c r="AP10" s="32" t="s">
        <v>68</v>
      </c>
      <c r="AQ10" s="32" t="s">
        <v>68</v>
      </c>
      <c r="AR10" s="32" t="s">
        <v>68</v>
      </c>
      <c r="AS10" s="32" t="s">
        <v>68</v>
      </c>
      <c r="AT10" s="32" t="s">
        <v>68</v>
      </c>
      <c r="AU10" s="32" t="s">
        <v>68</v>
      </c>
      <c r="BO10" s="32" t="s">
        <v>797</v>
      </c>
    </row>
    <row r="11" spans="1:67" s="34" customFormat="1" ht="12.5" x14ac:dyDescent="0.25">
      <c r="A11" s="31">
        <v>43707.730939837958</v>
      </c>
      <c r="B11" s="32" t="s">
        <v>666</v>
      </c>
      <c r="C11" s="32" t="s">
        <v>69</v>
      </c>
      <c r="D11" s="32" t="s">
        <v>667</v>
      </c>
      <c r="E11" s="32">
        <v>200501457</v>
      </c>
      <c r="F11" s="32" t="s">
        <v>668</v>
      </c>
      <c r="G11" s="32" t="s">
        <v>669</v>
      </c>
      <c r="H11" s="32" t="s">
        <v>664</v>
      </c>
      <c r="AV11" s="32" t="s">
        <v>70</v>
      </c>
      <c r="AW11" s="32" t="s">
        <v>68</v>
      </c>
      <c r="AX11" s="32" t="s">
        <v>68</v>
      </c>
      <c r="AY11" s="32" t="s">
        <v>68</v>
      </c>
      <c r="AZ11" s="32" t="s">
        <v>68</v>
      </c>
      <c r="BA11" s="32" t="s">
        <v>68</v>
      </c>
      <c r="BB11" s="32" t="s">
        <v>68</v>
      </c>
      <c r="BC11" s="32" t="s">
        <v>68</v>
      </c>
      <c r="BD11" s="32" t="s">
        <v>68</v>
      </c>
      <c r="BE11" s="32" t="s">
        <v>68</v>
      </c>
      <c r="BF11" s="32" t="s">
        <v>70</v>
      </c>
      <c r="BG11" s="32" t="s">
        <v>68</v>
      </c>
      <c r="BH11" s="32" t="s">
        <v>68</v>
      </c>
      <c r="BI11" s="32" t="s">
        <v>68</v>
      </c>
      <c r="BJ11" s="32" t="s">
        <v>68</v>
      </c>
      <c r="BK11" s="32" t="s">
        <v>68</v>
      </c>
      <c r="BL11" s="32" t="s">
        <v>68</v>
      </c>
      <c r="BM11" s="32" t="s">
        <v>68</v>
      </c>
    </row>
    <row r="12" spans="1:67" s="34" customFormat="1" ht="12.5" x14ac:dyDescent="0.25">
      <c r="A12" s="31">
        <v>43707.387123692126</v>
      </c>
      <c r="B12" s="32" t="s">
        <v>798</v>
      </c>
      <c r="C12" s="32" t="s">
        <v>115</v>
      </c>
      <c r="D12" s="32" t="s">
        <v>799</v>
      </c>
      <c r="E12" s="32">
        <v>200500033</v>
      </c>
      <c r="F12" s="32" t="s">
        <v>800</v>
      </c>
      <c r="G12" s="32" t="s">
        <v>801</v>
      </c>
      <c r="H12" s="32" t="s">
        <v>664</v>
      </c>
      <c r="I12" s="32" t="s">
        <v>68</v>
      </c>
      <c r="J12" s="32" t="s">
        <v>68</v>
      </c>
      <c r="K12" s="32" t="s">
        <v>68</v>
      </c>
      <c r="L12" s="32" t="s">
        <v>68</v>
      </c>
      <c r="M12" s="32" t="s">
        <v>68</v>
      </c>
      <c r="N12" s="32" t="s">
        <v>68</v>
      </c>
      <c r="O12" s="32" t="s">
        <v>68</v>
      </c>
      <c r="P12" s="32" t="s">
        <v>68</v>
      </c>
      <c r="Q12" s="32" t="s">
        <v>68</v>
      </c>
      <c r="R12" s="32" t="s">
        <v>68</v>
      </c>
      <c r="S12" s="32" t="s">
        <v>68</v>
      </c>
      <c r="T12" s="32" t="s">
        <v>68</v>
      </c>
      <c r="U12" s="32" t="s">
        <v>70</v>
      </c>
      <c r="V12" s="32" t="s">
        <v>70</v>
      </c>
      <c r="W12" s="32" t="s">
        <v>68</v>
      </c>
      <c r="X12" s="32" t="s">
        <v>70</v>
      </c>
      <c r="Y12" s="32" t="s">
        <v>70</v>
      </c>
      <c r="Z12" s="32" t="s">
        <v>68</v>
      </c>
      <c r="AA12" s="32" t="s">
        <v>70</v>
      </c>
      <c r="AB12" s="32" t="s">
        <v>68</v>
      </c>
      <c r="AC12" s="32" t="s">
        <v>68</v>
      </c>
      <c r="AD12" s="32" t="s">
        <v>68</v>
      </c>
      <c r="AE12" s="32" t="s">
        <v>68</v>
      </c>
      <c r="AF12" s="32" t="s">
        <v>68</v>
      </c>
      <c r="AG12" s="32" t="s">
        <v>68</v>
      </c>
      <c r="AH12" s="32" t="s">
        <v>70</v>
      </c>
      <c r="AI12" s="32" t="s">
        <v>68</v>
      </c>
      <c r="AJ12" s="32" t="s">
        <v>70</v>
      </c>
      <c r="AK12" s="32" t="s">
        <v>68</v>
      </c>
      <c r="AL12" s="32" t="s">
        <v>70</v>
      </c>
      <c r="AM12" s="32" t="s">
        <v>68</v>
      </c>
      <c r="AN12" s="32" t="s">
        <v>68</v>
      </c>
      <c r="AO12" s="32" t="s">
        <v>70</v>
      </c>
      <c r="AP12" s="32" t="s">
        <v>70</v>
      </c>
      <c r="AQ12" s="32" t="s">
        <v>68</v>
      </c>
      <c r="AR12" s="32" t="s">
        <v>68</v>
      </c>
      <c r="AS12" s="32" t="s">
        <v>70</v>
      </c>
      <c r="AT12" s="32" t="s">
        <v>70</v>
      </c>
      <c r="AU12" s="32" t="s">
        <v>70</v>
      </c>
      <c r="BN12" s="32" t="s">
        <v>371</v>
      </c>
      <c r="BO12" s="32" t="s">
        <v>802</v>
      </c>
    </row>
    <row r="13" spans="1:67" s="34" customFormat="1" ht="12.5" x14ac:dyDescent="0.25">
      <c r="A13" s="31">
        <v>43718.363107662037</v>
      </c>
      <c r="B13" s="32" t="s">
        <v>128</v>
      </c>
      <c r="C13" s="32" t="s">
        <v>115</v>
      </c>
      <c r="D13" s="32" t="s">
        <v>306</v>
      </c>
      <c r="E13" s="32">
        <v>200500096</v>
      </c>
      <c r="F13" s="32" t="s">
        <v>803</v>
      </c>
      <c r="G13" s="33" t="s">
        <v>129</v>
      </c>
      <c r="H13" s="32" t="s">
        <v>664</v>
      </c>
      <c r="I13" s="32" t="s">
        <v>70</v>
      </c>
      <c r="J13" s="32" t="s">
        <v>70</v>
      </c>
      <c r="K13" s="32" t="s">
        <v>68</v>
      </c>
      <c r="L13" s="32" t="s">
        <v>70</v>
      </c>
      <c r="M13" s="32" t="s">
        <v>68</v>
      </c>
      <c r="N13" s="32" t="s">
        <v>68</v>
      </c>
      <c r="O13" s="32" t="s">
        <v>70</v>
      </c>
      <c r="P13" s="32" t="s">
        <v>68</v>
      </c>
      <c r="Q13" s="32" t="s">
        <v>70</v>
      </c>
      <c r="R13" s="32" t="s">
        <v>70</v>
      </c>
      <c r="S13" s="32" t="s">
        <v>68</v>
      </c>
      <c r="T13" s="32" t="s">
        <v>68</v>
      </c>
      <c r="U13" s="32" t="s">
        <v>70</v>
      </c>
      <c r="V13" s="32" t="s">
        <v>68</v>
      </c>
      <c r="W13" s="32" t="s">
        <v>78</v>
      </c>
      <c r="X13" s="32" t="s">
        <v>70</v>
      </c>
      <c r="Y13" s="32" t="s">
        <v>70</v>
      </c>
      <c r="Z13" s="32" t="s">
        <v>78</v>
      </c>
      <c r="AA13" s="32" t="s">
        <v>70</v>
      </c>
      <c r="AB13" s="32" t="s">
        <v>70</v>
      </c>
      <c r="AC13" s="32" t="s">
        <v>78</v>
      </c>
      <c r="AD13" s="32" t="s">
        <v>70</v>
      </c>
      <c r="AE13" s="32" t="s">
        <v>78</v>
      </c>
      <c r="AF13" s="32" t="s">
        <v>78</v>
      </c>
      <c r="AG13" s="32" t="s">
        <v>70</v>
      </c>
      <c r="AH13" s="32" t="s">
        <v>78</v>
      </c>
      <c r="AI13" s="32" t="s">
        <v>78</v>
      </c>
      <c r="AJ13" s="32" t="s">
        <v>70</v>
      </c>
      <c r="AK13" s="32" t="s">
        <v>70</v>
      </c>
      <c r="AL13" s="32" t="s">
        <v>78</v>
      </c>
      <c r="AM13" s="32" t="s">
        <v>70</v>
      </c>
      <c r="AN13" s="32" t="s">
        <v>78</v>
      </c>
      <c r="AO13" s="32" t="s">
        <v>70</v>
      </c>
      <c r="AP13" s="32" t="s">
        <v>68</v>
      </c>
      <c r="AQ13" s="32" t="s">
        <v>78</v>
      </c>
      <c r="AR13" s="32" t="s">
        <v>68</v>
      </c>
      <c r="AS13" s="32" t="s">
        <v>68</v>
      </c>
      <c r="AT13" s="32" t="s">
        <v>68</v>
      </c>
      <c r="AU13" s="32" t="s">
        <v>78</v>
      </c>
      <c r="BN13" s="32" t="s">
        <v>305</v>
      </c>
      <c r="BO13" s="32" t="s">
        <v>804</v>
      </c>
    </row>
    <row r="14" spans="1:67" s="34" customFormat="1" ht="12.5" x14ac:dyDescent="0.25">
      <c r="A14" s="31">
        <v>43710.529072546298</v>
      </c>
      <c r="B14" s="32" t="s">
        <v>307</v>
      </c>
      <c r="C14" s="32" t="s">
        <v>115</v>
      </c>
      <c r="D14" s="32" t="s">
        <v>670</v>
      </c>
      <c r="E14" s="32">
        <v>200500119</v>
      </c>
      <c r="F14" s="32" t="s">
        <v>671</v>
      </c>
      <c r="G14" s="32" t="s">
        <v>672</v>
      </c>
      <c r="H14" s="32" t="s">
        <v>664</v>
      </c>
      <c r="AV14" s="32" t="s">
        <v>68</v>
      </c>
      <c r="AW14" s="32" t="s">
        <v>68</v>
      </c>
      <c r="AX14" s="32" t="s">
        <v>68</v>
      </c>
      <c r="AY14" s="32" t="s">
        <v>68</v>
      </c>
      <c r="AZ14" s="32" t="s">
        <v>68</v>
      </c>
      <c r="BA14" s="32" t="s">
        <v>68</v>
      </c>
      <c r="BB14" s="32" t="s">
        <v>68</v>
      </c>
      <c r="BC14" s="32" t="s">
        <v>68</v>
      </c>
      <c r="BD14" s="32" t="s">
        <v>68</v>
      </c>
      <c r="BE14" s="32" t="s">
        <v>68</v>
      </c>
      <c r="BF14" s="32" t="s">
        <v>68</v>
      </c>
      <c r="BG14" s="32" t="s">
        <v>68</v>
      </c>
      <c r="BH14" s="32" t="s">
        <v>68</v>
      </c>
      <c r="BI14" s="32" t="s">
        <v>68</v>
      </c>
      <c r="BJ14" s="32" t="s">
        <v>68</v>
      </c>
      <c r="BK14" s="32" t="s">
        <v>68</v>
      </c>
      <c r="BL14" s="32" t="s">
        <v>68</v>
      </c>
      <c r="BM14" s="32" t="s">
        <v>68</v>
      </c>
      <c r="BO14" s="32" t="s">
        <v>308</v>
      </c>
    </row>
    <row r="15" spans="1:67" s="34" customFormat="1" ht="12.5" x14ac:dyDescent="0.25">
      <c r="A15" s="31">
        <v>43707.822426331019</v>
      </c>
      <c r="B15" s="32" t="s">
        <v>805</v>
      </c>
      <c r="C15" s="32" t="s">
        <v>115</v>
      </c>
      <c r="D15" s="32" t="s">
        <v>806</v>
      </c>
      <c r="E15" s="32">
        <v>200500265</v>
      </c>
      <c r="F15" s="32" t="s">
        <v>807</v>
      </c>
      <c r="G15" s="33" t="s">
        <v>808</v>
      </c>
      <c r="H15" s="32" t="s">
        <v>664</v>
      </c>
      <c r="I15" s="32" t="s">
        <v>70</v>
      </c>
      <c r="J15" s="32" t="s">
        <v>70</v>
      </c>
      <c r="K15" s="32" t="s">
        <v>70</v>
      </c>
      <c r="L15" s="32" t="s">
        <v>70</v>
      </c>
      <c r="M15" s="32" t="s">
        <v>68</v>
      </c>
      <c r="N15" s="32" t="s">
        <v>68</v>
      </c>
      <c r="O15" s="32" t="s">
        <v>70</v>
      </c>
      <c r="P15" s="32" t="s">
        <v>68</v>
      </c>
      <c r="Q15" s="32" t="s">
        <v>68</v>
      </c>
      <c r="R15" s="32" t="s">
        <v>68</v>
      </c>
      <c r="S15" s="32" t="s">
        <v>70</v>
      </c>
      <c r="T15" s="32" t="s">
        <v>70</v>
      </c>
      <c r="U15" s="32" t="s">
        <v>68</v>
      </c>
      <c r="V15" s="32" t="s">
        <v>68</v>
      </c>
      <c r="W15" s="32" t="s">
        <v>68</v>
      </c>
      <c r="X15" s="32" t="s">
        <v>68</v>
      </c>
      <c r="Y15" s="32" t="s">
        <v>68</v>
      </c>
      <c r="Z15" s="32" t="s">
        <v>68</v>
      </c>
      <c r="AA15" s="32" t="s">
        <v>68</v>
      </c>
      <c r="AB15" s="32" t="s">
        <v>68</v>
      </c>
      <c r="AC15" s="32" t="s">
        <v>68</v>
      </c>
      <c r="AD15" s="32" t="s">
        <v>68</v>
      </c>
      <c r="AE15" s="32" t="s">
        <v>70</v>
      </c>
      <c r="AF15" s="32" t="s">
        <v>68</v>
      </c>
      <c r="AG15" s="32" t="s">
        <v>68</v>
      </c>
      <c r="AH15" s="32" t="s">
        <v>68</v>
      </c>
      <c r="AI15" s="32" t="s">
        <v>68</v>
      </c>
      <c r="AJ15" s="32" t="s">
        <v>68</v>
      </c>
      <c r="AK15" s="32" t="s">
        <v>68</v>
      </c>
      <c r="AL15" s="32" t="s">
        <v>68</v>
      </c>
      <c r="AM15" s="32" t="s">
        <v>70</v>
      </c>
      <c r="AN15" s="32" t="s">
        <v>70</v>
      </c>
      <c r="AO15" s="32" t="s">
        <v>68</v>
      </c>
      <c r="AP15" s="32" t="s">
        <v>68</v>
      </c>
      <c r="AQ15" s="32" t="s">
        <v>68</v>
      </c>
      <c r="AR15" s="32" t="s">
        <v>68</v>
      </c>
      <c r="AS15" s="32" t="s">
        <v>70</v>
      </c>
      <c r="AT15" s="32" t="s">
        <v>68</v>
      </c>
      <c r="AU15" s="32" t="s">
        <v>68</v>
      </c>
      <c r="BN15" s="32" t="s">
        <v>809</v>
      </c>
      <c r="BO15" s="32" t="s">
        <v>810</v>
      </c>
    </row>
    <row r="16" spans="1:67" s="34" customFormat="1" ht="12.5" x14ac:dyDescent="0.25">
      <c r="A16" s="31">
        <v>43707.862909525458</v>
      </c>
      <c r="B16" s="32" t="s">
        <v>309</v>
      </c>
      <c r="C16" s="32" t="s">
        <v>115</v>
      </c>
      <c r="D16" s="32" t="s">
        <v>310</v>
      </c>
      <c r="E16" s="32">
        <v>200500338</v>
      </c>
      <c r="F16" s="32" t="s">
        <v>313</v>
      </c>
      <c r="G16" s="33" t="s">
        <v>311</v>
      </c>
      <c r="H16" s="32" t="s">
        <v>664</v>
      </c>
      <c r="AV16" s="32" t="s">
        <v>68</v>
      </c>
      <c r="AW16" s="32" t="s">
        <v>68</v>
      </c>
      <c r="AX16" s="32" t="s">
        <v>68</v>
      </c>
      <c r="AY16" s="32" t="s">
        <v>68</v>
      </c>
      <c r="AZ16" s="32" t="s">
        <v>68</v>
      </c>
      <c r="BA16" s="32" t="s">
        <v>68</v>
      </c>
      <c r="BB16" s="32" t="s">
        <v>68</v>
      </c>
      <c r="BC16" s="32" t="s">
        <v>68</v>
      </c>
      <c r="BD16" s="32" t="s">
        <v>68</v>
      </c>
      <c r="BE16" s="32" t="s">
        <v>68</v>
      </c>
      <c r="BF16" s="32" t="s">
        <v>68</v>
      </c>
      <c r="BG16" s="32" t="s">
        <v>68</v>
      </c>
      <c r="BH16" s="32" t="s">
        <v>68</v>
      </c>
      <c r="BI16" s="32" t="s">
        <v>68</v>
      </c>
      <c r="BJ16" s="32" t="s">
        <v>68</v>
      </c>
      <c r="BK16" s="32" t="s">
        <v>68</v>
      </c>
      <c r="BL16" s="32" t="s">
        <v>68</v>
      </c>
      <c r="BM16" s="32" t="s">
        <v>68</v>
      </c>
      <c r="BN16" s="32" t="s">
        <v>292</v>
      </c>
      <c r="BO16" s="32" t="s">
        <v>312</v>
      </c>
    </row>
    <row r="17" spans="1:67" s="34" customFormat="1" ht="12.5" x14ac:dyDescent="0.25">
      <c r="A17" s="31">
        <v>43707.394780937495</v>
      </c>
      <c r="B17" s="32" t="s">
        <v>674</v>
      </c>
      <c r="C17" s="32" t="s">
        <v>115</v>
      </c>
      <c r="D17" s="32" t="s">
        <v>130</v>
      </c>
      <c r="E17" s="32">
        <v>200501581</v>
      </c>
      <c r="F17" s="32" t="s">
        <v>314</v>
      </c>
      <c r="G17" s="33" t="s">
        <v>675</v>
      </c>
      <c r="H17" s="32" t="s">
        <v>664</v>
      </c>
      <c r="I17" s="32" t="s">
        <v>68</v>
      </c>
      <c r="J17" s="32" t="s">
        <v>68</v>
      </c>
      <c r="K17" s="32" t="s">
        <v>68</v>
      </c>
      <c r="L17" s="32" t="s">
        <v>68</v>
      </c>
      <c r="M17" s="32" t="s">
        <v>68</v>
      </c>
      <c r="N17" s="32" t="s">
        <v>68</v>
      </c>
      <c r="O17" s="32" t="s">
        <v>68</v>
      </c>
      <c r="P17" s="32" t="s">
        <v>68</v>
      </c>
      <c r="Q17" s="32" t="s">
        <v>68</v>
      </c>
      <c r="R17" s="32" t="s">
        <v>68</v>
      </c>
      <c r="S17" s="32" t="s">
        <v>68</v>
      </c>
      <c r="T17" s="32" t="s">
        <v>68</v>
      </c>
      <c r="U17" s="32" t="s">
        <v>68</v>
      </c>
      <c r="V17" s="32" t="s">
        <v>68</v>
      </c>
      <c r="W17" s="32" t="s">
        <v>68</v>
      </c>
      <c r="X17" s="32" t="s">
        <v>68</v>
      </c>
      <c r="Y17" s="32" t="s">
        <v>68</v>
      </c>
      <c r="Z17" s="32" t="s">
        <v>68</v>
      </c>
      <c r="AA17" s="32" t="s">
        <v>68</v>
      </c>
      <c r="AB17" s="32" t="s">
        <v>68</v>
      </c>
      <c r="AC17" s="32" t="s">
        <v>68</v>
      </c>
      <c r="AD17" s="32" t="s">
        <v>68</v>
      </c>
      <c r="AE17" s="32" t="s">
        <v>68</v>
      </c>
      <c r="AF17" s="32" t="s">
        <v>68</v>
      </c>
      <c r="AG17" s="32" t="s">
        <v>68</v>
      </c>
      <c r="AH17" s="32" t="s">
        <v>68</v>
      </c>
      <c r="AI17" s="32" t="s">
        <v>68</v>
      </c>
      <c r="AJ17" s="32" t="s">
        <v>68</v>
      </c>
      <c r="AK17" s="32" t="s">
        <v>68</v>
      </c>
      <c r="AL17" s="32" t="s">
        <v>68</v>
      </c>
      <c r="AM17" s="32" t="s">
        <v>68</v>
      </c>
      <c r="AN17" s="32" t="s">
        <v>68</v>
      </c>
      <c r="AO17" s="32" t="s">
        <v>68</v>
      </c>
      <c r="AP17" s="32" t="s">
        <v>68</v>
      </c>
      <c r="AQ17" s="32" t="s">
        <v>68</v>
      </c>
      <c r="AR17" s="32" t="s">
        <v>68</v>
      </c>
      <c r="AS17" s="32" t="s">
        <v>68</v>
      </c>
      <c r="AT17" s="32" t="s">
        <v>68</v>
      </c>
      <c r="AU17" s="32" t="s">
        <v>68</v>
      </c>
      <c r="AV17" s="32" t="s">
        <v>68</v>
      </c>
      <c r="AW17" s="32" t="s">
        <v>68</v>
      </c>
      <c r="AX17" s="32" t="s">
        <v>68</v>
      </c>
      <c r="AY17" s="32" t="s">
        <v>68</v>
      </c>
      <c r="AZ17" s="32" t="s">
        <v>68</v>
      </c>
      <c r="BA17" s="32" t="s">
        <v>68</v>
      </c>
      <c r="BB17" s="32" t="s">
        <v>68</v>
      </c>
      <c r="BC17" s="32" t="s">
        <v>68</v>
      </c>
      <c r="BD17" s="32" t="s">
        <v>68</v>
      </c>
      <c r="BE17" s="32" t="s">
        <v>68</v>
      </c>
      <c r="BF17" s="32" t="s">
        <v>68</v>
      </c>
      <c r="BG17" s="32" t="s">
        <v>68</v>
      </c>
      <c r="BH17" s="32" t="s">
        <v>68</v>
      </c>
      <c r="BI17" s="32" t="s">
        <v>68</v>
      </c>
      <c r="BJ17" s="32" t="s">
        <v>68</v>
      </c>
      <c r="BK17" s="32" t="s">
        <v>68</v>
      </c>
      <c r="BL17" s="32" t="s">
        <v>68</v>
      </c>
      <c r="BM17" s="32" t="s">
        <v>68</v>
      </c>
      <c r="BO17" s="32" t="s">
        <v>315</v>
      </c>
    </row>
    <row r="18" spans="1:67" s="34" customFormat="1" ht="12.5" x14ac:dyDescent="0.25">
      <c r="A18" s="31">
        <v>43707.624588935185</v>
      </c>
      <c r="B18" s="32" t="s">
        <v>131</v>
      </c>
      <c r="C18" s="32" t="s">
        <v>115</v>
      </c>
      <c r="D18" s="32" t="s">
        <v>676</v>
      </c>
      <c r="E18" s="32">
        <v>200500449</v>
      </c>
      <c r="F18" s="32" t="s">
        <v>677</v>
      </c>
      <c r="G18" s="33" t="s">
        <v>132</v>
      </c>
      <c r="H18" s="32" t="s">
        <v>664</v>
      </c>
      <c r="AV18" s="32" t="s">
        <v>70</v>
      </c>
      <c r="AW18" s="32" t="s">
        <v>70</v>
      </c>
      <c r="AX18" s="32" t="s">
        <v>70</v>
      </c>
      <c r="AY18" s="32" t="s">
        <v>70</v>
      </c>
      <c r="AZ18" s="32" t="s">
        <v>70</v>
      </c>
      <c r="BA18" s="32" t="s">
        <v>78</v>
      </c>
      <c r="BB18" s="32" t="s">
        <v>78</v>
      </c>
      <c r="BC18" s="32" t="s">
        <v>70</v>
      </c>
      <c r="BD18" s="32" t="s">
        <v>70</v>
      </c>
      <c r="BE18" s="32" t="s">
        <v>70</v>
      </c>
      <c r="BF18" s="32" t="s">
        <v>70</v>
      </c>
      <c r="BG18" s="32" t="s">
        <v>68</v>
      </c>
      <c r="BH18" s="32" t="s">
        <v>68</v>
      </c>
      <c r="BI18" s="32" t="s">
        <v>68</v>
      </c>
      <c r="BJ18" s="32" t="s">
        <v>70</v>
      </c>
      <c r="BK18" s="32" t="s">
        <v>70</v>
      </c>
      <c r="BL18" s="32" t="s">
        <v>78</v>
      </c>
      <c r="BM18" s="32" t="s">
        <v>68</v>
      </c>
      <c r="BN18" s="32" t="s">
        <v>811</v>
      </c>
      <c r="BO18" s="32" t="s">
        <v>679</v>
      </c>
    </row>
    <row r="19" spans="1:67" s="34" customFormat="1" ht="12.5" x14ac:dyDescent="0.25">
      <c r="A19" s="31">
        <v>43710.353454074073</v>
      </c>
      <c r="B19" s="32" t="s">
        <v>133</v>
      </c>
      <c r="C19" s="32" t="s">
        <v>115</v>
      </c>
      <c r="D19" s="32" t="s">
        <v>812</v>
      </c>
      <c r="E19" s="32">
        <v>200500571</v>
      </c>
      <c r="F19" s="32" t="s">
        <v>813</v>
      </c>
      <c r="G19" s="33" t="s">
        <v>134</v>
      </c>
      <c r="H19" s="32" t="s">
        <v>664</v>
      </c>
      <c r="I19" s="32" t="s">
        <v>68</v>
      </c>
      <c r="J19" s="32" t="s">
        <v>68</v>
      </c>
      <c r="K19" s="32" t="s">
        <v>68</v>
      </c>
      <c r="L19" s="32" t="s">
        <v>68</v>
      </c>
      <c r="M19" s="32" t="s">
        <v>68</v>
      </c>
      <c r="N19" s="32" t="s">
        <v>70</v>
      </c>
      <c r="O19" s="32" t="s">
        <v>68</v>
      </c>
      <c r="P19" s="32" t="s">
        <v>68</v>
      </c>
      <c r="Q19" s="32" t="s">
        <v>68</v>
      </c>
      <c r="R19" s="32" t="s">
        <v>68</v>
      </c>
      <c r="S19" s="32" t="s">
        <v>68</v>
      </c>
      <c r="T19" s="32" t="s">
        <v>68</v>
      </c>
      <c r="U19" s="32" t="s">
        <v>68</v>
      </c>
      <c r="V19" s="32" t="s">
        <v>70</v>
      </c>
      <c r="W19" s="32" t="s">
        <v>68</v>
      </c>
      <c r="X19" s="32" t="s">
        <v>68</v>
      </c>
      <c r="Y19" s="32" t="s">
        <v>68</v>
      </c>
      <c r="Z19" s="32" t="s">
        <v>70</v>
      </c>
      <c r="AA19" s="32" t="s">
        <v>68</v>
      </c>
      <c r="AB19" s="32" t="s">
        <v>68</v>
      </c>
      <c r="AC19" s="32" t="s">
        <v>68</v>
      </c>
      <c r="AD19" s="32" t="s">
        <v>68</v>
      </c>
      <c r="AE19" s="32" t="s">
        <v>68</v>
      </c>
      <c r="AF19" s="32" t="s">
        <v>68</v>
      </c>
      <c r="AG19" s="32" t="s">
        <v>68</v>
      </c>
      <c r="AH19" s="32" t="s">
        <v>68</v>
      </c>
      <c r="AI19" s="32" t="s">
        <v>68</v>
      </c>
      <c r="AJ19" s="32" t="s">
        <v>68</v>
      </c>
      <c r="AK19" s="32" t="s">
        <v>70</v>
      </c>
      <c r="AL19" s="32" t="s">
        <v>68</v>
      </c>
      <c r="AM19" s="32" t="s">
        <v>68</v>
      </c>
      <c r="AN19" s="32" t="s">
        <v>68</v>
      </c>
      <c r="AO19" s="32" t="s">
        <v>68</v>
      </c>
      <c r="AP19" s="32" t="s">
        <v>68</v>
      </c>
      <c r="AQ19" s="32" t="s">
        <v>70</v>
      </c>
      <c r="AS19" s="32" t="s">
        <v>68</v>
      </c>
      <c r="AT19" s="32" t="s">
        <v>68</v>
      </c>
      <c r="AU19" s="32" t="s">
        <v>70</v>
      </c>
      <c r="BN19" s="32" t="s">
        <v>316</v>
      </c>
      <c r="BO19" s="32" t="s">
        <v>632</v>
      </c>
    </row>
    <row r="20" spans="1:67" s="34" customFormat="1" ht="12.5" x14ac:dyDescent="0.25">
      <c r="A20" s="31">
        <v>43708.839805810188</v>
      </c>
      <c r="B20" s="32" t="s">
        <v>680</v>
      </c>
      <c r="C20" s="32" t="s">
        <v>115</v>
      </c>
      <c r="D20" s="32" t="s">
        <v>681</v>
      </c>
      <c r="E20" s="32">
        <v>200500582</v>
      </c>
      <c r="F20" s="32" t="s">
        <v>682</v>
      </c>
      <c r="G20" s="33" t="s">
        <v>135</v>
      </c>
      <c r="H20" s="32" t="s">
        <v>664</v>
      </c>
      <c r="AV20" s="32" t="s">
        <v>89</v>
      </c>
      <c r="AW20" s="32" t="s">
        <v>78</v>
      </c>
      <c r="AX20" s="32" t="s">
        <v>70</v>
      </c>
      <c r="AY20" s="32" t="s">
        <v>68</v>
      </c>
      <c r="AZ20" s="32" t="s">
        <v>78</v>
      </c>
      <c r="BA20" s="32" t="s">
        <v>70</v>
      </c>
      <c r="BB20" s="32" t="s">
        <v>68</v>
      </c>
      <c r="BC20" s="32" t="s">
        <v>78</v>
      </c>
      <c r="BD20" s="32" t="s">
        <v>68</v>
      </c>
      <c r="BE20" s="32" t="s">
        <v>89</v>
      </c>
      <c r="BF20" s="32" t="s">
        <v>70</v>
      </c>
      <c r="BG20" s="32" t="s">
        <v>70</v>
      </c>
      <c r="BH20" s="32" t="s">
        <v>68</v>
      </c>
      <c r="BI20" s="32" t="s">
        <v>68</v>
      </c>
      <c r="BJ20" s="32" t="s">
        <v>70</v>
      </c>
      <c r="BK20" s="32" t="s">
        <v>68</v>
      </c>
      <c r="BL20" s="32" t="s">
        <v>68</v>
      </c>
      <c r="BM20" s="32" t="s">
        <v>68</v>
      </c>
      <c r="BN20" s="32" t="s">
        <v>316</v>
      </c>
      <c r="BO20" s="32" t="s">
        <v>683</v>
      </c>
    </row>
    <row r="21" spans="1:67" s="34" customFormat="1" ht="12.5" x14ac:dyDescent="0.25">
      <c r="A21" s="31">
        <v>43707.414350543986</v>
      </c>
      <c r="B21" s="32" t="s">
        <v>136</v>
      </c>
      <c r="C21" s="32" t="s">
        <v>115</v>
      </c>
      <c r="D21" s="32" t="s">
        <v>139</v>
      </c>
      <c r="E21" s="32">
        <v>200500861</v>
      </c>
      <c r="F21" s="32" t="s">
        <v>137</v>
      </c>
      <c r="G21" s="33" t="s">
        <v>138</v>
      </c>
      <c r="H21" s="32" t="s">
        <v>664</v>
      </c>
      <c r="I21" s="32" t="s">
        <v>68</v>
      </c>
      <c r="J21" s="32" t="s">
        <v>70</v>
      </c>
      <c r="K21" s="32" t="s">
        <v>68</v>
      </c>
      <c r="L21" s="32" t="s">
        <v>70</v>
      </c>
      <c r="M21" s="32" t="s">
        <v>68</v>
      </c>
      <c r="N21" s="32" t="s">
        <v>70</v>
      </c>
      <c r="O21" s="32" t="s">
        <v>78</v>
      </c>
      <c r="P21" s="32" t="s">
        <v>70</v>
      </c>
      <c r="Q21" s="32" t="s">
        <v>68</v>
      </c>
      <c r="R21" s="32" t="s">
        <v>68</v>
      </c>
      <c r="S21" s="32" t="s">
        <v>90</v>
      </c>
      <c r="T21" s="32" t="s">
        <v>68</v>
      </c>
      <c r="U21" s="32" t="s">
        <v>68</v>
      </c>
      <c r="V21" s="32" t="s">
        <v>68</v>
      </c>
      <c r="W21" s="32" t="s">
        <v>70</v>
      </c>
      <c r="X21" s="32" t="s">
        <v>68</v>
      </c>
      <c r="Y21" s="32" t="s">
        <v>68</v>
      </c>
      <c r="Z21" s="32" t="s">
        <v>70</v>
      </c>
      <c r="AA21" s="32" t="s">
        <v>68</v>
      </c>
      <c r="AB21" s="32" t="s">
        <v>68</v>
      </c>
      <c r="AC21" s="32" t="s">
        <v>70</v>
      </c>
      <c r="AD21" s="32" t="s">
        <v>68</v>
      </c>
      <c r="AE21" s="32" t="s">
        <v>68</v>
      </c>
      <c r="AF21" s="32" t="s">
        <v>70</v>
      </c>
      <c r="AG21" s="32" t="s">
        <v>68</v>
      </c>
      <c r="AH21" s="32" t="s">
        <v>68</v>
      </c>
      <c r="AI21" s="32" t="s">
        <v>70</v>
      </c>
      <c r="AJ21" s="32" t="s">
        <v>68</v>
      </c>
      <c r="AK21" s="32" t="s">
        <v>68</v>
      </c>
      <c r="AL21" s="32" t="s">
        <v>70</v>
      </c>
      <c r="AM21" s="32" t="s">
        <v>68</v>
      </c>
      <c r="AN21" s="32" t="s">
        <v>68</v>
      </c>
      <c r="AO21" s="32" t="s">
        <v>68</v>
      </c>
      <c r="AP21" s="32" t="s">
        <v>68</v>
      </c>
      <c r="AQ21" s="32" t="s">
        <v>68</v>
      </c>
      <c r="AR21" s="32" t="s">
        <v>68</v>
      </c>
      <c r="AS21" s="32" t="s">
        <v>68</v>
      </c>
      <c r="AT21" s="32" t="s">
        <v>70</v>
      </c>
      <c r="AU21" s="32" t="s">
        <v>68</v>
      </c>
      <c r="BN21" s="32" t="s">
        <v>814</v>
      </c>
      <c r="BO21" s="32" t="s">
        <v>317</v>
      </c>
    </row>
    <row r="22" spans="1:67" s="34" customFormat="1" ht="12.5" x14ac:dyDescent="0.25">
      <c r="A22" s="31">
        <v>43710.52461148148</v>
      </c>
      <c r="B22" s="32" t="s">
        <v>815</v>
      </c>
      <c r="C22" s="32" t="s">
        <v>115</v>
      </c>
      <c r="D22" s="32" t="s">
        <v>319</v>
      </c>
      <c r="E22" s="32">
        <v>200501221</v>
      </c>
      <c r="F22" s="32" t="s">
        <v>816</v>
      </c>
      <c r="G22" s="33" t="s">
        <v>320</v>
      </c>
      <c r="H22" s="32" t="s">
        <v>664</v>
      </c>
      <c r="I22" s="32" t="s">
        <v>70</v>
      </c>
      <c r="J22" s="32" t="s">
        <v>70</v>
      </c>
      <c r="K22" s="32" t="s">
        <v>70</v>
      </c>
      <c r="L22" s="32" t="s">
        <v>70</v>
      </c>
      <c r="M22" s="32" t="s">
        <v>68</v>
      </c>
      <c r="N22" s="32" t="s">
        <v>68</v>
      </c>
      <c r="O22" s="32" t="s">
        <v>68</v>
      </c>
      <c r="P22" s="32" t="s">
        <v>68</v>
      </c>
      <c r="Q22" s="32" t="s">
        <v>70</v>
      </c>
      <c r="R22" s="32" t="s">
        <v>70</v>
      </c>
      <c r="S22" s="32" t="s">
        <v>70</v>
      </c>
      <c r="T22" s="32" t="s">
        <v>70</v>
      </c>
      <c r="U22" s="32" t="s">
        <v>68</v>
      </c>
      <c r="V22" s="32" t="s">
        <v>68</v>
      </c>
      <c r="W22" s="32" t="s">
        <v>68</v>
      </c>
      <c r="X22" s="32" t="s">
        <v>68</v>
      </c>
      <c r="Y22" s="32" t="s">
        <v>68</v>
      </c>
      <c r="Z22" s="32" t="s">
        <v>68</v>
      </c>
      <c r="AA22" s="32" t="s">
        <v>68</v>
      </c>
      <c r="AB22" s="32" t="s">
        <v>68</v>
      </c>
      <c r="AC22" s="32" t="s">
        <v>68</v>
      </c>
      <c r="AD22" s="32" t="s">
        <v>68</v>
      </c>
      <c r="AE22" s="32" t="s">
        <v>68</v>
      </c>
      <c r="AF22" s="32" t="s">
        <v>68</v>
      </c>
      <c r="AG22" s="32" t="s">
        <v>68</v>
      </c>
      <c r="AH22" s="32" t="s">
        <v>68</v>
      </c>
      <c r="AI22" s="32" t="s">
        <v>68</v>
      </c>
      <c r="AJ22" s="32" t="s">
        <v>68</v>
      </c>
      <c r="AK22" s="32" t="s">
        <v>68</v>
      </c>
      <c r="AL22" s="32" t="s">
        <v>68</v>
      </c>
      <c r="AM22" s="32" t="s">
        <v>68</v>
      </c>
      <c r="AN22" s="32" t="s">
        <v>68</v>
      </c>
      <c r="AO22" s="32" t="s">
        <v>68</v>
      </c>
      <c r="AP22" s="32" t="s">
        <v>68</v>
      </c>
      <c r="AQ22" s="32" t="s">
        <v>68</v>
      </c>
      <c r="AR22" s="32" t="s">
        <v>68</v>
      </c>
      <c r="AS22" s="32" t="s">
        <v>68</v>
      </c>
      <c r="AT22" s="32" t="s">
        <v>68</v>
      </c>
      <c r="AU22" s="32" t="s">
        <v>68</v>
      </c>
      <c r="AV22" s="32" t="s">
        <v>68</v>
      </c>
      <c r="AW22" s="32" t="s">
        <v>68</v>
      </c>
      <c r="AX22" s="32" t="s">
        <v>68</v>
      </c>
      <c r="AY22" s="32" t="s">
        <v>68</v>
      </c>
      <c r="AZ22" s="32" t="s">
        <v>68</v>
      </c>
      <c r="BA22" s="32" t="s">
        <v>70</v>
      </c>
      <c r="BB22" s="32" t="s">
        <v>68</v>
      </c>
      <c r="BC22" s="32" t="s">
        <v>68</v>
      </c>
      <c r="BD22" s="32" t="s">
        <v>68</v>
      </c>
      <c r="BE22" s="32" t="s">
        <v>68</v>
      </c>
      <c r="BF22" s="32" t="s">
        <v>68</v>
      </c>
      <c r="BG22" s="32" t="s">
        <v>68</v>
      </c>
      <c r="BH22" s="32" t="s">
        <v>68</v>
      </c>
      <c r="BI22" s="32" t="s">
        <v>68</v>
      </c>
      <c r="BJ22" s="32" t="s">
        <v>68</v>
      </c>
      <c r="BK22" s="32" t="s">
        <v>68</v>
      </c>
      <c r="BL22" s="32" t="s">
        <v>68</v>
      </c>
      <c r="BM22" s="32" t="s">
        <v>70</v>
      </c>
      <c r="BN22" s="32" t="s">
        <v>305</v>
      </c>
      <c r="BO22" s="32" t="s">
        <v>321</v>
      </c>
    </row>
    <row r="23" spans="1:67" s="34" customFormat="1" ht="12.5" x14ac:dyDescent="0.25">
      <c r="A23" s="31">
        <v>43717.774331192129</v>
      </c>
      <c r="B23" s="32" t="s">
        <v>817</v>
      </c>
      <c r="C23" s="32" t="s">
        <v>115</v>
      </c>
      <c r="D23" s="32" t="s">
        <v>818</v>
      </c>
      <c r="E23" s="32">
        <v>200501253</v>
      </c>
      <c r="F23" s="32" t="s">
        <v>819</v>
      </c>
      <c r="G23" s="33" t="s">
        <v>820</v>
      </c>
      <c r="H23" s="32" t="s">
        <v>664</v>
      </c>
      <c r="I23" s="32" t="s">
        <v>68</v>
      </c>
      <c r="J23" s="32" t="s">
        <v>68</v>
      </c>
      <c r="K23" s="32" t="s">
        <v>68</v>
      </c>
      <c r="L23" s="32" t="s">
        <v>68</v>
      </c>
      <c r="M23" s="32" t="s">
        <v>68</v>
      </c>
      <c r="N23" s="32" t="s">
        <v>68</v>
      </c>
      <c r="O23" s="32" t="s">
        <v>68</v>
      </c>
      <c r="P23" s="32" t="s">
        <v>68</v>
      </c>
      <c r="Q23" s="32" t="s">
        <v>68</v>
      </c>
      <c r="R23" s="32" t="s">
        <v>68</v>
      </c>
      <c r="S23" s="32" t="s">
        <v>68</v>
      </c>
      <c r="T23" s="32" t="s">
        <v>68</v>
      </c>
      <c r="U23" s="32" t="s">
        <v>68</v>
      </c>
      <c r="V23" s="32" t="s">
        <v>68</v>
      </c>
      <c r="W23" s="32" t="s">
        <v>68</v>
      </c>
      <c r="X23" s="32" t="s">
        <v>68</v>
      </c>
      <c r="Y23" s="32" t="s">
        <v>68</v>
      </c>
      <c r="Z23" s="32" t="s">
        <v>68</v>
      </c>
      <c r="AA23" s="32" t="s">
        <v>68</v>
      </c>
      <c r="AB23" s="32" t="s">
        <v>68</v>
      </c>
      <c r="AC23" s="32" t="s">
        <v>68</v>
      </c>
      <c r="AD23" s="32" t="s">
        <v>68</v>
      </c>
      <c r="AE23" s="32" t="s">
        <v>68</v>
      </c>
      <c r="AF23" s="32" t="s">
        <v>68</v>
      </c>
      <c r="AG23" s="32" t="s">
        <v>68</v>
      </c>
      <c r="AH23" s="32" t="s">
        <v>68</v>
      </c>
      <c r="AI23" s="32" t="s">
        <v>68</v>
      </c>
      <c r="AJ23" s="32" t="s">
        <v>68</v>
      </c>
      <c r="AK23" s="32" t="s">
        <v>68</v>
      </c>
      <c r="AL23" s="32" t="s">
        <v>68</v>
      </c>
      <c r="AM23" s="32" t="s">
        <v>68</v>
      </c>
      <c r="AN23" s="32" t="s">
        <v>68</v>
      </c>
      <c r="AO23" s="32" t="s">
        <v>68</v>
      </c>
      <c r="AP23" s="32" t="s">
        <v>68</v>
      </c>
      <c r="AQ23" s="32" t="s">
        <v>68</v>
      </c>
      <c r="AR23" s="32" t="s">
        <v>68</v>
      </c>
      <c r="AS23" s="32" t="s">
        <v>68</v>
      </c>
      <c r="AT23" s="32" t="s">
        <v>68</v>
      </c>
      <c r="AU23" s="32" t="s">
        <v>68</v>
      </c>
      <c r="BO23" s="32" t="s">
        <v>821</v>
      </c>
    </row>
    <row r="24" spans="1:67" s="34" customFormat="1" ht="12.5" x14ac:dyDescent="0.25">
      <c r="A24" s="31">
        <v>43707.573606157406</v>
      </c>
      <c r="B24" s="32" t="s">
        <v>322</v>
      </c>
      <c r="C24" s="32" t="s">
        <v>116</v>
      </c>
      <c r="D24" s="32" t="s">
        <v>323</v>
      </c>
      <c r="E24" s="32">
        <v>200300285</v>
      </c>
      <c r="F24" s="32" t="s">
        <v>822</v>
      </c>
      <c r="G24" s="33" t="s">
        <v>324</v>
      </c>
      <c r="H24" s="32" t="s">
        <v>664</v>
      </c>
      <c r="I24" s="32" t="s">
        <v>70</v>
      </c>
      <c r="J24" s="32" t="s">
        <v>70</v>
      </c>
      <c r="K24" s="32" t="s">
        <v>70</v>
      </c>
      <c r="L24" s="32" t="s">
        <v>70</v>
      </c>
      <c r="M24" s="32" t="s">
        <v>78</v>
      </c>
      <c r="N24" s="32" t="s">
        <v>78</v>
      </c>
      <c r="O24" s="32" t="s">
        <v>78</v>
      </c>
      <c r="P24" s="32" t="s">
        <v>78</v>
      </c>
      <c r="Q24" s="32" t="s">
        <v>70</v>
      </c>
      <c r="R24" s="32" t="s">
        <v>78</v>
      </c>
      <c r="S24" s="32" t="s">
        <v>78</v>
      </c>
      <c r="T24" s="32" t="s">
        <v>70</v>
      </c>
      <c r="U24" s="32" t="s">
        <v>78</v>
      </c>
      <c r="V24" s="32" t="s">
        <v>78</v>
      </c>
      <c r="W24" s="32" t="s">
        <v>70</v>
      </c>
      <c r="X24" s="32" t="s">
        <v>70</v>
      </c>
      <c r="Y24" s="32" t="s">
        <v>70</v>
      </c>
      <c r="Z24" s="32" t="s">
        <v>68</v>
      </c>
      <c r="AA24" s="32" t="s">
        <v>70</v>
      </c>
      <c r="AB24" s="32" t="s">
        <v>68</v>
      </c>
      <c r="AC24" s="32" t="s">
        <v>70</v>
      </c>
      <c r="AD24" s="32" t="s">
        <v>68</v>
      </c>
      <c r="AE24" s="32" t="s">
        <v>70</v>
      </c>
      <c r="AF24" s="32" t="s">
        <v>68</v>
      </c>
      <c r="AG24" s="32" t="s">
        <v>70</v>
      </c>
      <c r="AH24" s="32" t="s">
        <v>68</v>
      </c>
      <c r="AI24" s="32" t="s">
        <v>70</v>
      </c>
      <c r="AJ24" s="32" t="s">
        <v>68</v>
      </c>
      <c r="AK24" s="32" t="s">
        <v>68</v>
      </c>
      <c r="AL24" s="32" t="s">
        <v>68</v>
      </c>
      <c r="AM24" s="32" t="s">
        <v>70</v>
      </c>
      <c r="AN24" s="32" t="s">
        <v>78</v>
      </c>
      <c r="AO24" s="32" t="s">
        <v>78</v>
      </c>
      <c r="AP24" s="32" t="s">
        <v>78</v>
      </c>
      <c r="AQ24" s="32" t="s">
        <v>68</v>
      </c>
      <c r="AR24" s="32" t="s">
        <v>78</v>
      </c>
      <c r="AS24" s="32" t="s">
        <v>78</v>
      </c>
      <c r="AT24" s="32" t="s">
        <v>68</v>
      </c>
      <c r="AU24" s="32" t="s">
        <v>68</v>
      </c>
      <c r="AV24" s="32" t="s">
        <v>78</v>
      </c>
      <c r="AW24" s="32" t="s">
        <v>78</v>
      </c>
      <c r="AX24" s="32" t="s">
        <v>78</v>
      </c>
      <c r="AY24" s="32" t="s">
        <v>78</v>
      </c>
      <c r="AZ24" s="32" t="s">
        <v>68</v>
      </c>
      <c r="BA24" s="32" t="s">
        <v>78</v>
      </c>
      <c r="BB24" s="32" t="s">
        <v>78</v>
      </c>
      <c r="BC24" s="32" t="s">
        <v>68</v>
      </c>
      <c r="BD24" s="32" t="s">
        <v>68</v>
      </c>
      <c r="BE24" s="32" t="s">
        <v>70</v>
      </c>
      <c r="BF24" s="32" t="s">
        <v>78</v>
      </c>
      <c r="BG24" s="32" t="s">
        <v>78</v>
      </c>
      <c r="BH24" s="32" t="s">
        <v>78</v>
      </c>
      <c r="BI24" s="32" t="s">
        <v>68</v>
      </c>
      <c r="BJ24" s="32" t="s">
        <v>78</v>
      </c>
      <c r="BK24" s="32" t="s">
        <v>70</v>
      </c>
      <c r="BL24" s="32" t="s">
        <v>68</v>
      </c>
      <c r="BM24" s="32" t="s">
        <v>68</v>
      </c>
      <c r="BN24" s="32" t="s">
        <v>823</v>
      </c>
      <c r="BO24" s="32">
        <v>6</v>
      </c>
    </row>
    <row r="25" spans="1:67" s="34" customFormat="1" ht="12.5" x14ac:dyDescent="0.25">
      <c r="A25" s="31">
        <v>43713.338141157408</v>
      </c>
      <c r="B25" s="32" t="s">
        <v>325</v>
      </c>
      <c r="C25" s="32" t="s">
        <v>93</v>
      </c>
      <c r="D25" s="32" t="s">
        <v>326</v>
      </c>
      <c r="E25" s="32">
        <v>200100013</v>
      </c>
      <c r="F25" s="32" t="s">
        <v>824</v>
      </c>
      <c r="G25" s="33" t="s">
        <v>327</v>
      </c>
      <c r="H25" s="32" t="s">
        <v>664</v>
      </c>
      <c r="I25" s="32" t="s">
        <v>68</v>
      </c>
      <c r="J25" s="32" t="s">
        <v>68</v>
      </c>
      <c r="K25" s="32" t="s">
        <v>68</v>
      </c>
      <c r="L25" s="32" t="s">
        <v>68</v>
      </c>
      <c r="M25" s="32" t="s">
        <v>68</v>
      </c>
      <c r="N25" s="32" t="s">
        <v>68</v>
      </c>
      <c r="O25" s="32" t="s">
        <v>68</v>
      </c>
      <c r="P25" s="32" t="s">
        <v>68</v>
      </c>
      <c r="Q25" s="32" t="s">
        <v>68</v>
      </c>
      <c r="R25" s="32" t="s">
        <v>68</v>
      </c>
      <c r="S25" s="32" t="s">
        <v>68</v>
      </c>
      <c r="T25" s="32" t="s">
        <v>68</v>
      </c>
      <c r="U25" s="32" t="s">
        <v>68</v>
      </c>
      <c r="V25" s="32" t="s">
        <v>68</v>
      </c>
      <c r="W25" s="32" t="s">
        <v>68</v>
      </c>
      <c r="X25" s="32" t="s">
        <v>68</v>
      </c>
      <c r="Y25" s="32" t="s">
        <v>68</v>
      </c>
      <c r="Z25" s="32" t="s">
        <v>68</v>
      </c>
      <c r="AA25" s="32" t="s">
        <v>68</v>
      </c>
      <c r="AB25" s="32" t="s">
        <v>68</v>
      </c>
      <c r="AC25" s="32" t="s">
        <v>68</v>
      </c>
      <c r="AD25" s="32" t="s">
        <v>68</v>
      </c>
      <c r="AE25" s="32" t="s">
        <v>68</v>
      </c>
      <c r="AF25" s="32" t="s">
        <v>68</v>
      </c>
      <c r="AG25" s="32" t="s">
        <v>68</v>
      </c>
      <c r="AH25" s="32" t="s">
        <v>68</v>
      </c>
      <c r="AI25" s="32" t="s">
        <v>68</v>
      </c>
      <c r="AJ25" s="32" t="s">
        <v>68</v>
      </c>
      <c r="AK25" s="32" t="s">
        <v>68</v>
      </c>
      <c r="AL25" s="32" t="s">
        <v>68</v>
      </c>
      <c r="AM25" s="32" t="s">
        <v>68</v>
      </c>
      <c r="AN25" s="32" t="s">
        <v>68</v>
      </c>
      <c r="AO25" s="32" t="s">
        <v>68</v>
      </c>
      <c r="AP25" s="32" t="s">
        <v>68</v>
      </c>
      <c r="AQ25" s="32" t="s">
        <v>68</v>
      </c>
      <c r="AR25" s="32" t="s">
        <v>68</v>
      </c>
      <c r="AS25" s="32" t="s">
        <v>68</v>
      </c>
      <c r="AT25" s="32" t="s">
        <v>68</v>
      </c>
      <c r="AU25" s="32" t="s">
        <v>68</v>
      </c>
      <c r="BO25" s="32">
        <v>1</v>
      </c>
    </row>
    <row r="26" spans="1:67" s="34" customFormat="1" ht="12.5" x14ac:dyDescent="0.25">
      <c r="A26" s="31">
        <v>43714.774576539348</v>
      </c>
      <c r="B26" s="32" t="s">
        <v>328</v>
      </c>
      <c r="C26" s="32" t="s">
        <v>93</v>
      </c>
      <c r="D26" s="32" t="s">
        <v>329</v>
      </c>
      <c r="E26" s="32">
        <v>200200130</v>
      </c>
      <c r="F26" s="32" t="s">
        <v>330</v>
      </c>
      <c r="G26" s="33" t="s">
        <v>825</v>
      </c>
      <c r="H26" s="32" t="s">
        <v>664</v>
      </c>
      <c r="I26" s="32" t="s">
        <v>68</v>
      </c>
      <c r="J26" s="32" t="s">
        <v>68</v>
      </c>
      <c r="K26" s="32" t="s">
        <v>68</v>
      </c>
      <c r="L26" s="32" t="s">
        <v>68</v>
      </c>
      <c r="M26" s="32" t="s">
        <v>68</v>
      </c>
      <c r="N26" s="32" t="s">
        <v>68</v>
      </c>
      <c r="O26" s="32" t="s">
        <v>68</v>
      </c>
      <c r="P26" s="32" t="s">
        <v>68</v>
      </c>
      <c r="Q26" s="32" t="s">
        <v>68</v>
      </c>
      <c r="R26" s="32" t="s">
        <v>68</v>
      </c>
      <c r="S26" s="32" t="s">
        <v>68</v>
      </c>
      <c r="T26" s="32" t="s">
        <v>68</v>
      </c>
      <c r="U26" s="32" t="s">
        <v>68</v>
      </c>
      <c r="V26" s="32" t="s">
        <v>68</v>
      </c>
      <c r="W26" s="32" t="s">
        <v>68</v>
      </c>
      <c r="X26" s="32" t="s">
        <v>68</v>
      </c>
      <c r="Y26" s="32" t="s">
        <v>68</v>
      </c>
      <c r="Z26" s="32" t="s">
        <v>68</v>
      </c>
      <c r="AA26" s="32" t="s">
        <v>68</v>
      </c>
      <c r="AB26" s="32" t="s">
        <v>68</v>
      </c>
      <c r="AC26" s="32" t="s">
        <v>68</v>
      </c>
      <c r="AD26" s="32" t="s">
        <v>68</v>
      </c>
      <c r="AE26" s="32" t="s">
        <v>68</v>
      </c>
      <c r="AF26" s="32" t="s">
        <v>68</v>
      </c>
      <c r="AG26" s="32" t="s">
        <v>68</v>
      </c>
      <c r="AH26" s="32" t="s">
        <v>68</v>
      </c>
      <c r="AI26" s="32" t="s">
        <v>68</v>
      </c>
      <c r="AJ26" s="32" t="s">
        <v>68</v>
      </c>
      <c r="AK26" s="32" t="s">
        <v>68</v>
      </c>
      <c r="AL26" s="32" t="s">
        <v>68</v>
      </c>
      <c r="AM26" s="32" t="s">
        <v>68</v>
      </c>
      <c r="AN26" s="32" t="s">
        <v>68</v>
      </c>
      <c r="AO26" s="32" t="s">
        <v>68</v>
      </c>
      <c r="AP26" s="32" t="s">
        <v>68</v>
      </c>
      <c r="AQ26" s="32" t="s">
        <v>68</v>
      </c>
      <c r="AR26" s="32" t="s">
        <v>68</v>
      </c>
      <c r="AS26" s="32" t="s">
        <v>68</v>
      </c>
      <c r="AT26" s="32" t="s">
        <v>68</v>
      </c>
      <c r="AU26" s="32" t="s">
        <v>68</v>
      </c>
    </row>
    <row r="27" spans="1:67" s="34" customFormat="1" ht="12.5" x14ac:dyDescent="0.25">
      <c r="A27" s="31">
        <v>43704.350021307866</v>
      </c>
      <c r="B27" s="32" t="s">
        <v>331</v>
      </c>
      <c r="C27" s="32" t="s">
        <v>66</v>
      </c>
      <c r="D27" s="32" t="s">
        <v>826</v>
      </c>
      <c r="E27" s="32">
        <v>200200263</v>
      </c>
      <c r="F27" s="32" t="s">
        <v>827</v>
      </c>
      <c r="G27" s="33" t="s">
        <v>333</v>
      </c>
      <c r="H27" s="32" t="s">
        <v>664</v>
      </c>
      <c r="AV27" s="32" t="s">
        <v>68</v>
      </c>
      <c r="AW27" s="32" t="s">
        <v>68</v>
      </c>
      <c r="AX27" s="32" t="s">
        <v>68</v>
      </c>
      <c r="AY27" s="32" t="s">
        <v>68</v>
      </c>
      <c r="AZ27" s="32" t="s">
        <v>68</v>
      </c>
      <c r="BA27" s="32" t="s">
        <v>68</v>
      </c>
      <c r="BB27" s="32" t="s">
        <v>68</v>
      </c>
      <c r="BC27" s="32" t="s">
        <v>68</v>
      </c>
      <c r="BD27" s="32" t="s">
        <v>68</v>
      </c>
      <c r="BE27" s="32" t="s">
        <v>68</v>
      </c>
      <c r="BF27" s="32" t="s">
        <v>68</v>
      </c>
      <c r="BG27" s="32" t="s">
        <v>68</v>
      </c>
      <c r="BH27" s="32" t="s">
        <v>68</v>
      </c>
      <c r="BI27" s="32" t="s">
        <v>68</v>
      </c>
      <c r="BJ27" s="32" t="s">
        <v>68</v>
      </c>
      <c r="BK27" s="32" t="s">
        <v>68</v>
      </c>
      <c r="BL27" s="32" t="s">
        <v>68</v>
      </c>
      <c r="BM27" s="32" t="s">
        <v>68</v>
      </c>
      <c r="BO27" s="32">
        <v>16</v>
      </c>
    </row>
    <row r="28" spans="1:67" s="34" customFormat="1" ht="12.5" x14ac:dyDescent="0.25">
      <c r="A28" s="31">
        <v>43710.366144004627</v>
      </c>
      <c r="B28" s="32" t="s">
        <v>140</v>
      </c>
      <c r="C28" s="32" t="s">
        <v>66</v>
      </c>
      <c r="D28" s="32" t="s">
        <v>141</v>
      </c>
      <c r="E28" s="32">
        <v>200200021</v>
      </c>
      <c r="F28" s="32" t="s">
        <v>142</v>
      </c>
      <c r="G28" s="32" t="s">
        <v>828</v>
      </c>
      <c r="H28" s="32" t="s">
        <v>664</v>
      </c>
      <c r="I28" s="32" t="s">
        <v>68</v>
      </c>
      <c r="J28" s="32" t="s">
        <v>68</v>
      </c>
      <c r="K28" s="32" t="s">
        <v>68</v>
      </c>
      <c r="L28" s="32" t="s">
        <v>68</v>
      </c>
      <c r="M28" s="32" t="s">
        <v>68</v>
      </c>
      <c r="N28" s="32" t="s">
        <v>68</v>
      </c>
      <c r="O28" s="32" t="s">
        <v>68</v>
      </c>
      <c r="P28" s="32" t="s">
        <v>68</v>
      </c>
      <c r="Q28" s="32" t="s">
        <v>68</v>
      </c>
      <c r="R28" s="32" t="s">
        <v>68</v>
      </c>
      <c r="S28" s="32" t="s">
        <v>68</v>
      </c>
      <c r="T28" s="32" t="s">
        <v>68</v>
      </c>
      <c r="U28" s="32" t="s">
        <v>68</v>
      </c>
      <c r="V28" s="32" t="s">
        <v>68</v>
      </c>
      <c r="W28" s="32" t="s">
        <v>68</v>
      </c>
      <c r="X28" s="32" t="s">
        <v>68</v>
      </c>
      <c r="Y28" s="32" t="s">
        <v>68</v>
      </c>
      <c r="Z28" s="32" t="s">
        <v>68</v>
      </c>
      <c r="AA28" s="32" t="s">
        <v>68</v>
      </c>
      <c r="AB28" s="32" t="s">
        <v>68</v>
      </c>
      <c r="AC28" s="32" t="s">
        <v>68</v>
      </c>
      <c r="AD28" s="32" t="s">
        <v>68</v>
      </c>
      <c r="AE28" s="32" t="s">
        <v>68</v>
      </c>
      <c r="AF28" s="32" t="s">
        <v>68</v>
      </c>
      <c r="AG28" s="32" t="s">
        <v>68</v>
      </c>
      <c r="AH28" s="32" t="s">
        <v>68</v>
      </c>
      <c r="AI28" s="32" t="s">
        <v>68</v>
      </c>
      <c r="AJ28" s="32" t="s">
        <v>68</v>
      </c>
      <c r="AK28" s="32" t="s">
        <v>68</v>
      </c>
      <c r="AL28" s="32" t="s">
        <v>68</v>
      </c>
      <c r="AM28" s="32" t="s">
        <v>68</v>
      </c>
      <c r="AN28" s="32" t="s">
        <v>68</v>
      </c>
      <c r="AO28" s="32" t="s">
        <v>68</v>
      </c>
      <c r="AP28" s="32" t="s">
        <v>68</v>
      </c>
      <c r="AQ28" s="32" t="s">
        <v>68</v>
      </c>
      <c r="AR28" s="32" t="s">
        <v>68</v>
      </c>
      <c r="AS28" s="32" t="s">
        <v>68</v>
      </c>
      <c r="AT28" s="32" t="s">
        <v>68</v>
      </c>
      <c r="AU28" s="32" t="s">
        <v>68</v>
      </c>
      <c r="BO28" s="32">
        <v>12</v>
      </c>
    </row>
    <row r="29" spans="1:67" s="34" customFormat="1" ht="12.5" x14ac:dyDescent="0.25">
      <c r="A29" s="31">
        <v>43712.546289479171</v>
      </c>
      <c r="B29" s="32" t="s">
        <v>111</v>
      </c>
      <c r="C29" s="32" t="s">
        <v>66</v>
      </c>
      <c r="D29" s="32" t="s">
        <v>112</v>
      </c>
      <c r="E29" s="32">
        <v>200200035</v>
      </c>
      <c r="F29" s="32" t="s">
        <v>113</v>
      </c>
      <c r="G29" s="33" t="s">
        <v>143</v>
      </c>
      <c r="H29" s="32" t="s">
        <v>664</v>
      </c>
      <c r="I29" s="32" t="s">
        <v>68</v>
      </c>
      <c r="J29" s="32" t="s">
        <v>68</v>
      </c>
      <c r="K29" s="32" t="s">
        <v>68</v>
      </c>
      <c r="L29" s="32" t="s">
        <v>68</v>
      </c>
      <c r="M29" s="32" t="s">
        <v>68</v>
      </c>
      <c r="N29" s="32" t="s">
        <v>68</v>
      </c>
      <c r="O29" s="32" t="s">
        <v>68</v>
      </c>
      <c r="P29" s="32" t="s">
        <v>68</v>
      </c>
      <c r="Q29" s="32" t="s">
        <v>68</v>
      </c>
      <c r="R29" s="32" t="s">
        <v>68</v>
      </c>
      <c r="S29" s="32" t="s">
        <v>68</v>
      </c>
      <c r="T29" s="32" t="s">
        <v>68</v>
      </c>
      <c r="U29" s="32" t="s">
        <v>68</v>
      </c>
      <c r="V29" s="32" t="s">
        <v>68</v>
      </c>
      <c r="W29" s="32" t="s">
        <v>68</v>
      </c>
      <c r="X29" s="32" t="s">
        <v>68</v>
      </c>
      <c r="Y29" s="32" t="s">
        <v>68</v>
      </c>
      <c r="Z29" s="32" t="s">
        <v>68</v>
      </c>
      <c r="AA29" s="32" t="s">
        <v>68</v>
      </c>
      <c r="AB29" s="32" t="s">
        <v>68</v>
      </c>
      <c r="AC29" s="32" t="s">
        <v>68</v>
      </c>
      <c r="AD29" s="32" t="s">
        <v>68</v>
      </c>
      <c r="AE29" s="32" t="s">
        <v>68</v>
      </c>
      <c r="AF29" s="32" t="s">
        <v>68</v>
      </c>
      <c r="AG29" s="32" t="s">
        <v>68</v>
      </c>
      <c r="AH29" s="32" t="s">
        <v>68</v>
      </c>
      <c r="AI29" s="32" t="s">
        <v>68</v>
      </c>
      <c r="AJ29" s="32" t="s">
        <v>68</v>
      </c>
      <c r="AK29" s="32" t="s">
        <v>68</v>
      </c>
      <c r="AL29" s="32" t="s">
        <v>68</v>
      </c>
      <c r="AM29" s="32" t="s">
        <v>68</v>
      </c>
      <c r="AN29" s="32" t="s">
        <v>68</v>
      </c>
      <c r="AO29" s="32" t="s">
        <v>68</v>
      </c>
      <c r="AP29" s="32" t="s">
        <v>68</v>
      </c>
      <c r="AQ29" s="32" t="s">
        <v>68</v>
      </c>
      <c r="AR29" s="32" t="s">
        <v>68</v>
      </c>
      <c r="AS29" s="32" t="s">
        <v>68</v>
      </c>
      <c r="AT29" s="32" t="s">
        <v>68</v>
      </c>
      <c r="AU29" s="32" t="s">
        <v>68</v>
      </c>
      <c r="AV29" s="32" t="s">
        <v>68</v>
      </c>
      <c r="AW29" s="32" t="s">
        <v>68</v>
      </c>
      <c r="AX29" s="32" t="s">
        <v>68</v>
      </c>
      <c r="AY29" s="32" t="s">
        <v>68</v>
      </c>
      <c r="AZ29" s="32" t="s">
        <v>68</v>
      </c>
      <c r="BA29" s="32" t="s">
        <v>68</v>
      </c>
      <c r="BB29" s="32" t="s">
        <v>68</v>
      </c>
      <c r="BC29" s="32" t="s">
        <v>68</v>
      </c>
      <c r="BE29" s="32" t="s">
        <v>68</v>
      </c>
      <c r="BF29" s="32" t="s">
        <v>68</v>
      </c>
      <c r="BG29" s="32" t="s">
        <v>68</v>
      </c>
      <c r="BH29" s="32" t="s">
        <v>68</v>
      </c>
      <c r="BI29" s="32" t="s">
        <v>68</v>
      </c>
      <c r="BJ29" s="32" t="s">
        <v>68</v>
      </c>
      <c r="BK29" s="32" t="s">
        <v>68</v>
      </c>
      <c r="BL29" s="32" t="s">
        <v>68</v>
      </c>
      <c r="BM29" s="32" t="s">
        <v>68</v>
      </c>
      <c r="BO29" s="32">
        <v>11</v>
      </c>
    </row>
    <row r="30" spans="1:67" s="34" customFormat="1" ht="12.5" x14ac:dyDescent="0.25">
      <c r="A30" s="31">
        <v>43707.434121886574</v>
      </c>
      <c r="B30" s="32" t="s">
        <v>87</v>
      </c>
      <c r="C30" s="32" t="s">
        <v>66</v>
      </c>
      <c r="D30" s="32" t="s">
        <v>689</v>
      </c>
      <c r="E30" s="32">
        <v>200200058</v>
      </c>
      <c r="F30" s="32" t="s">
        <v>690</v>
      </c>
      <c r="G30" s="33" t="s">
        <v>144</v>
      </c>
      <c r="H30" s="32" t="s">
        <v>664</v>
      </c>
      <c r="AV30" s="32" t="s">
        <v>68</v>
      </c>
      <c r="AW30" s="32" t="s">
        <v>68</v>
      </c>
      <c r="AX30" s="32" t="s">
        <v>68</v>
      </c>
      <c r="AY30" s="32" t="s">
        <v>68</v>
      </c>
      <c r="AZ30" s="32" t="s">
        <v>68</v>
      </c>
      <c r="BA30" s="32" t="s">
        <v>68</v>
      </c>
      <c r="BB30" s="32" t="s">
        <v>68</v>
      </c>
      <c r="BC30" s="32" t="s">
        <v>68</v>
      </c>
      <c r="BD30" s="32" t="s">
        <v>68</v>
      </c>
      <c r="BE30" s="32" t="s">
        <v>68</v>
      </c>
      <c r="BF30" s="32" t="s">
        <v>68</v>
      </c>
      <c r="BG30" s="32" t="s">
        <v>68</v>
      </c>
      <c r="BH30" s="32" t="s">
        <v>68</v>
      </c>
      <c r="BI30" s="32" t="s">
        <v>68</v>
      </c>
      <c r="BJ30" s="32" t="s">
        <v>68</v>
      </c>
      <c r="BK30" s="32" t="s">
        <v>68</v>
      </c>
      <c r="BL30" s="32" t="s">
        <v>68</v>
      </c>
      <c r="BM30" s="32" t="s">
        <v>68</v>
      </c>
      <c r="BN30" s="32" t="s">
        <v>295</v>
      </c>
      <c r="BO30" s="32">
        <v>2</v>
      </c>
    </row>
    <row r="31" spans="1:67" s="34" customFormat="1" ht="12.5" x14ac:dyDescent="0.25">
      <c r="A31" s="31">
        <v>43713.248630798611</v>
      </c>
      <c r="B31" s="32" t="s">
        <v>145</v>
      </c>
      <c r="C31" s="32" t="s">
        <v>66</v>
      </c>
      <c r="D31" s="32" t="s">
        <v>633</v>
      </c>
      <c r="E31" s="32">
        <v>200200075</v>
      </c>
      <c r="F31" s="32" t="s">
        <v>692</v>
      </c>
      <c r="G31" s="33" t="s">
        <v>146</v>
      </c>
      <c r="H31" s="32" t="s">
        <v>664</v>
      </c>
      <c r="AV31" s="32" t="s">
        <v>68</v>
      </c>
      <c r="AW31" s="32" t="s">
        <v>68</v>
      </c>
      <c r="AX31" s="32" t="s">
        <v>68</v>
      </c>
      <c r="AY31" s="32" t="s">
        <v>68</v>
      </c>
      <c r="AZ31" s="32" t="s">
        <v>68</v>
      </c>
      <c r="BA31" s="32" t="s">
        <v>68</v>
      </c>
      <c r="BB31" s="32" t="s">
        <v>68</v>
      </c>
      <c r="BC31" s="32" t="s">
        <v>68</v>
      </c>
      <c r="BD31" s="32" t="s">
        <v>68</v>
      </c>
      <c r="BE31" s="32" t="s">
        <v>68</v>
      </c>
      <c r="BF31" s="32" t="s">
        <v>68</v>
      </c>
      <c r="BG31" s="32" t="s">
        <v>68</v>
      </c>
      <c r="BH31" s="32" t="s">
        <v>68</v>
      </c>
      <c r="BI31" s="32" t="s">
        <v>68</v>
      </c>
      <c r="BJ31" s="32" t="s">
        <v>68</v>
      </c>
      <c r="BK31" s="32" t="s">
        <v>68</v>
      </c>
      <c r="BL31" s="32" t="s">
        <v>68</v>
      </c>
      <c r="BO31" s="32">
        <v>10</v>
      </c>
    </row>
    <row r="32" spans="1:67" s="34" customFormat="1" ht="12.5" x14ac:dyDescent="0.25">
      <c r="A32" s="31">
        <v>43706.603512280097</v>
      </c>
      <c r="B32" s="32" t="s">
        <v>334</v>
      </c>
      <c r="C32" s="32" t="s">
        <v>66</v>
      </c>
      <c r="D32" s="32" t="s">
        <v>829</v>
      </c>
      <c r="E32" s="32">
        <v>200200076</v>
      </c>
      <c r="F32" s="32" t="s">
        <v>830</v>
      </c>
      <c r="G32" s="33" t="s">
        <v>335</v>
      </c>
      <c r="H32" s="32" t="s">
        <v>664</v>
      </c>
      <c r="U32" s="32" t="s">
        <v>68</v>
      </c>
      <c r="V32" s="32" t="s">
        <v>68</v>
      </c>
      <c r="W32" s="32" t="s">
        <v>68</v>
      </c>
      <c r="X32" s="32" t="s">
        <v>68</v>
      </c>
      <c r="Y32" s="32" t="s">
        <v>68</v>
      </c>
      <c r="Z32" s="32" t="s">
        <v>68</v>
      </c>
      <c r="AA32" s="32" t="s">
        <v>68</v>
      </c>
      <c r="AB32" s="32" t="s">
        <v>68</v>
      </c>
      <c r="AC32" s="32" t="s">
        <v>68</v>
      </c>
      <c r="AD32" s="32" t="s">
        <v>68</v>
      </c>
      <c r="AE32" s="32" t="s">
        <v>68</v>
      </c>
      <c r="AF32" s="32" t="s">
        <v>68</v>
      </c>
      <c r="AG32" s="32" t="s">
        <v>68</v>
      </c>
      <c r="AH32" s="32" t="s">
        <v>68</v>
      </c>
      <c r="AI32" s="32" t="s">
        <v>68</v>
      </c>
      <c r="AJ32" s="32" t="s">
        <v>68</v>
      </c>
      <c r="AK32" s="32" t="s">
        <v>68</v>
      </c>
      <c r="AL32" s="32" t="s">
        <v>68</v>
      </c>
      <c r="AM32" s="32" t="s">
        <v>68</v>
      </c>
      <c r="AN32" s="32" t="s">
        <v>68</v>
      </c>
      <c r="AO32" s="32" t="s">
        <v>68</v>
      </c>
      <c r="AP32" s="32" t="s">
        <v>68</v>
      </c>
      <c r="AQ32" s="32" t="s">
        <v>68</v>
      </c>
      <c r="AR32" s="32" t="s">
        <v>68</v>
      </c>
      <c r="AS32" s="32" t="s">
        <v>68</v>
      </c>
      <c r="AT32" s="32" t="s">
        <v>68</v>
      </c>
      <c r="AU32" s="32" t="s">
        <v>68</v>
      </c>
      <c r="BO32" s="32" t="s">
        <v>831</v>
      </c>
    </row>
    <row r="33" spans="1:67" s="34" customFormat="1" ht="12.5" x14ac:dyDescent="0.25">
      <c r="A33" s="31">
        <v>43675.438759166667</v>
      </c>
      <c r="B33" s="32" t="s">
        <v>832</v>
      </c>
      <c r="C33" s="32" t="s">
        <v>66</v>
      </c>
      <c r="D33" s="32" t="s">
        <v>833</v>
      </c>
      <c r="E33" s="32">
        <v>200200076</v>
      </c>
      <c r="F33" s="32" t="s">
        <v>834</v>
      </c>
      <c r="G33" s="33" t="s">
        <v>835</v>
      </c>
      <c r="H33" s="32" t="s">
        <v>664</v>
      </c>
      <c r="I33" s="32" t="s">
        <v>68</v>
      </c>
      <c r="J33" s="32" t="s">
        <v>68</v>
      </c>
      <c r="K33" s="32" t="s">
        <v>68</v>
      </c>
      <c r="L33" s="32" t="s">
        <v>68</v>
      </c>
      <c r="M33" s="32" t="s">
        <v>68</v>
      </c>
      <c r="N33" s="32" t="s">
        <v>68</v>
      </c>
      <c r="O33" s="32" t="s">
        <v>70</v>
      </c>
      <c r="P33" s="32" t="s">
        <v>68</v>
      </c>
      <c r="Q33" s="32" t="s">
        <v>68</v>
      </c>
      <c r="R33" s="32" t="s">
        <v>70</v>
      </c>
      <c r="S33" s="32" t="s">
        <v>68</v>
      </c>
      <c r="T33" s="32" t="s">
        <v>70</v>
      </c>
      <c r="BN33" s="32" t="s">
        <v>295</v>
      </c>
      <c r="BO33" s="32" t="s">
        <v>836</v>
      </c>
    </row>
    <row r="34" spans="1:67" s="34" customFormat="1" ht="12.5" x14ac:dyDescent="0.25">
      <c r="A34" s="31">
        <v>43707.63705907407</v>
      </c>
      <c r="B34" s="32" t="s">
        <v>147</v>
      </c>
      <c r="C34" s="32" t="s">
        <v>66</v>
      </c>
      <c r="D34" s="32" t="s">
        <v>693</v>
      </c>
      <c r="E34" s="32">
        <v>200200088</v>
      </c>
      <c r="F34" s="32" t="s">
        <v>694</v>
      </c>
      <c r="G34" s="33" t="s">
        <v>148</v>
      </c>
      <c r="H34" s="32" t="s">
        <v>664</v>
      </c>
      <c r="AV34" s="32" t="s">
        <v>68</v>
      </c>
      <c r="AW34" s="32" t="s">
        <v>68</v>
      </c>
      <c r="AX34" s="32" t="s">
        <v>68</v>
      </c>
      <c r="AY34" s="32" t="s">
        <v>68</v>
      </c>
      <c r="AZ34" s="32" t="s">
        <v>68</v>
      </c>
      <c r="BA34" s="32" t="s">
        <v>70</v>
      </c>
      <c r="BB34" s="32" t="s">
        <v>70</v>
      </c>
      <c r="BC34" s="32" t="s">
        <v>68</v>
      </c>
      <c r="BD34" s="32" t="s">
        <v>68</v>
      </c>
      <c r="BE34" s="32" t="s">
        <v>68</v>
      </c>
      <c r="BF34" s="32" t="s">
        <v>68</v>
      </c>
      <c r="BG34" s="32" t="s">
        <v>68</v>
      </c>
      <c r="BH34" s="32" t="s">
        <v>68</v>
      </c>
      <c r="BI34" s="32" t="s">
        <v>68</v>
      </c>
      <c r="BJ34" s="32" t="s">
        <v>68</v>
      </c>
      <c r="BK34" s="32" t="s">
        <v>70</v>
      </c>
      <c r="BL34" s="32" t="s">
        <v>68</v>
      </c>
      <c r="BM34" s="32" t="s">
        <v>68</v>
      </c>
      <c r="BN34" s="32" t="s">
        <v>837</v>
      </c>
      <c r="BO34" s="32">
        <v>15</v>
      </c>
    </row>
    <row r="35" spans="1:67" s="34" customFormat="1" ht="12.5" x14ac:dyDescent="0.25">
      <c r="A35" s="31">
        <v>43713.52141671296</v>
      </c>
      <c r="B35" s="32" t="s">
        <v>85</v>
      </c>
      <c r="C35" s="32" t="s">
        <v>66</v>
      </c>
      <c r="D35" s="32" t="s">
        <v>838</v>
      </c>
      <c r="E35" s="32">
        <v>200200096</v>
      </c>
      <c r="F35" s="32" t="s">
        <v>839</v>
      </c>
      <c r="G35" s="33" t="s">
        <v>149</v>
      </c>
      <c r="H35" s="32" t="s">
        <v>664</v>
      </c>
      <c r="I35" s="32" t="s">
        <v>68</v>
      </c>
      <c r="J35" s="32" t="s">
        <v>68</v>
      </c>
      <c r="K35" s="32" t="s">
        <v>68</v>
      </c>
      <c r="L35" s="32" t="s">
        <v>68</v>
      </c>
      <c r="M35" s="32" t="s">
        <v>68</v>
      </c>
      <c r="N35" s="32" t="s">
        <v>68</v>
      </c>
      <c r="O35" s="32" t="s">
        <v>68</v>
      </c>
      <c r="P35" s="32" t="s">
        <v>68</v>
      </c>
      <c r="Q35" s="32" t="s">
        <v>68</v>
      </c>
      <c r="R35" s="32" t="s">
        <v>68</v>
      </c>
      <c r="S35" s="32" t="s">
        <v>68</v>
      </c>
      <c r="T35" s="32" t="s">
        <v>68</v>
      </c>
      <c r="U35" s="32" t="s">
        <v>68</v>
      </c>
      <c r="V35" s="32" t="s">
        <v>68</v>
      </c>
      <c r="W35" s="32" t="s">
        <v>68</v>
      </c>
      <c r="X35" s="32" t="s">
        <v>68</v>
      </c>
      <c r="Y35" s="32" t="s">
        <v>68</v>
      </c>
      <c r="Z35" s="32" t="s">
        <v>68</v>
      </c>
      <c r="AA35" s="32" t="s">
        <v>68</v>
      </c>
      <c r="AB35" s="32" t="s">
        <v>68</v>
      </c>
      <c r="AC35" s="32" t="s">
        <v>68</v>
      </c>
      <c r="AD35" s="32" t="s">
        <v>68</v>
      </c>
      <c r="AE35" s="32" t="s">
        <v>68</v>
      </c>
      <c r="AF35" s="32" t="s">
        <v>68</v>
      </c>
      <c r="AG35" s="32" t="s">
        <v>68</v>
      </c>
      <c r="AH35" s="32" t="s">
        <v>68</v>
      </c>
      <c r="AI35" s="32" t="s">
        <v>68</v>
      </c>
      <c r="AJ35" s="32" t="s">
        <v>68</v>
      </c>
      <c r="AK35" s="32" t="s">
        <v>68</v>
      </c>
      <c r="AL35" s="32" t="s">
        <v>68</v>
      </c>
      <c r="AM35" s="32" t="s">
        <v>68</v>
      </c>
      <c r="AN35" s="32" t="s">
        <v>68</v>
      </c>
      <c r="AO35" s="32" t="s">
        <v>68</v>
      </c>
      <c r="AP35" s="32" t="s">
        <v>68</v>
      </c>
      <c r="AQ35" s="32" t="s">
        <v>68</v>
      </c>
      <c r="AR35" s="32" t="s">
        <v>68</v>
      </c>
      <c r="AS35" s="32" t="s">
        <v>68</v>
      </c>
      <c r="AT35" s="32" t="s">
        <v>68</v>
      </c>
      <c r="AU35" s="32" t="s">
        <v>68</v>
      </c>
      <c r="BO35" s="32" t="s">
        <v>840</v>
      </c>
    </row>
    <row r="36" spans="1:67" s="34" customFormat="1" ht="12.5" x14ac:dyDescent="0.25">
      <c r="A36" s="31">
        <v>43706.506428819441</v>
      </c>
      <c r="B36" s="32" t="s">
        <v>150</v>
      </c>
      <c r="C36" s="32" t="s">
        <v>66</v>
      </c>
      <c r="D36" s="32" t="s">
        <v>151</v>
      </c>
      <c r="E36" s="32">
        <v>200200104</v>
      </c>
      <c r="F36" s="32" t="s">
        <v>152</v>
      </c>
      <c r="G36" s="33" t="s">
        <v>153</v>
      </c>
      <c r="H36" s="32" t="s">
        <v>664</v>
      </c>
      <c r="I36" s="32" t="s">
        <v>68</v>
      </c>
      <c r="J36" s="32" t="s">
        <v>68</v>
      </c>
      <c r="K36" s="32" t="s">
        <v>68</v>
      </c>
      <c r="L36" s="32" t="s">
        <v>68</v>
      </c>
      <c r="M36" s="32" t="s">
        <v>68</v>
      </c>
      <c r="N36" s="32" t="s">
        <v>68</v>
      </c>
      <c r="O36" s="32" t="s">
        <v>68</v>
      </c>
      <c r="P36" s="32" t="s">
        <v>68</v>
      </c>
      <c r="Q36" s="32" t="s">
        <v>68</v>
      </c>
      <c r="R36" s="32" t="s">
        <v>68</v>
      </c>
      <c r="S36" s="32" t="s">
        <v>68</v>
      </c>
      <c r="T36" s="32" t="s">
        <v>68</v>
      </c>
      <c r="U36" s="32" t="s">
        <v>68</v>
      </c>
      <c r="V36" s="32" t="s">
        <v>68</v>
      </c>
      <c r="W36" s="32" t="s">
        <v>68</v>
      </c>
      <c r="X36" s="32" t="s">
        <v>68</v>
      </c>
      <c r="Y36" s="32" t="s">
        <v>68</v>
      </c>
      <c r="Z36" s="32" t="s">
        <v>68</v>
      </c>
      <c r="AA36" s="32" t="s">
        <v>68</v>
      </c>
      <c r="AB36" s="32" t="s">
        <v>68</v>
      </c>
      <c r="AC36" s="32" t="s">
        <v>68</v>
      </c>
      <c r="AD36" s="32" t="s">
        <v>68</v>
      </c>
      <c r="AE36" s="32" t="s">
        <v>68</v>
      </c>
      <c r="AF36" s="32" t="s">
        <v>68</v>
      </c>
      <c r="AG36" s="32" t="s">
        <v>68</v>
      </c>
      <c r="AH36" s="32" t="s">
        <v>68</v>
      </c>
      <c r="AI36" s="32" t="s">
        <v>68</v>
      </c>
      <c r="AJ36" s="32" t="s">
        <v>68</v>
      </c>
      <c r="AK36" s="32" t="s">
        <v>68</v>
      </c>
      <c r="AL36" s="32" t="s">
        <v>68</v>
      </c>
      <c r="AM36" s="32" t="s">
        <v>68</v>
      </c>
      <c r="AN36" s="32" t="s">
        <v>68</v>
      </c>
      <c r="AO36" s="32" t="s">
        <v>68</v>
      </c>
      <c r="AP36" s="32" t="s">
        <v>68</v>
      </c>
      <c r="AQ36" s="32" t="s">
        <v>68</v>
      </c>
      <c r="AR36" s="32" t="s">
        <v>68</v>
      </c>
      <c r="AS36" s="32" t="s">
        <v>68</v>
      </c>
      <c r="AT36" s="32" t="s">
        <v>68</v>
      </c>
      <c r="AU36" s="32" t="s">
        <v>68</v>
      </c>
      <c r="BO36" s="32" t="s">
        <v>509</v>
      </c>
    </row>
    <row r="37" spans="1:67" s="34" customFormat="1" ht="12.5" x14ac:dyDescent="0.25">
      <c r="A37" s="31">
        <v>43710.575530381946</v>
      </c>
      <c r="B37" s="32" t="s">
        <v>154</v>
      </c>
      <c r="C37" s="32" t="s">
        <v>66</v>
      </c>
      <c r="D37" s="32" t="s">
        <v>337</v>
      </c>
      <c r="E37" s="32">
        <v>200200204</v>
      </c>
      <c r="F37" s="32" t="s">
        <v>155</v>
      </c>
      <c r="G37" s="33" t="s">
        <v>156</v>
      </c>
      <c r="H37" s="32" t="s">
        <v>664</v>
      </c>
      <c r="I37" s="32" t="s">
        <v>68</v>
      </c>
      <c r="J37" s="32" t="s">
        <v>68</v>
      </c>
      <c r="K37" s="32" t="s">
        <v>68</v>
      </c>
      <c r="L37" s="32" t="s">
        <v>68</v>
      </c>
      <c r="M37" s="32" t="s">
        <v>68</v>
      </c>
      <c r="N37" s="32" t="s">
        <v>68</v>
      </c>
      <c r="O37" s="32" t="s">
        <v>68</v>
      </c>
      <c r="P37" s="32" t="s">
        <v>68</v>
      </c>
      <c r="Q37" s="32" t="s">
        <v>68</v>
      </c>
      <c r="R37" s="32" t="s">
        <v>68</v>
      </c>
      <c r="S37" s="32" t="s">
        <v>68</v>
      </c>
      <c r="T37" s="32" t="s">
        <v>68</v>
      </c>
      <c r="U37" s="32" t="s">
        <v>68</v>
      </c>
      <c r="V37" s="32" t="s">
        <v>68</v>
      </c>
      <c r="W37" s="32" t="s">
        <v>68</v>
      </c>
      <c r="X37" s="32" t="s">
        <v>68</v>
      </c>
      <c r="Y37" s="32" t="s">
        <v>68</v>
      </c>
      <c r="Z37" s="32" t="s">
        <v>68</v>
      </c>
      <c r="AA37" s="32" t="s">
        <v>68</v>
      </c>
      <c r="AB37" s="32" t="s">
        <v>68</v>
      </c>
      <c r="AC37" s="32" t="s">
        <v>68</v>
      </c>
      <c r="AD37" s="32" t="s">
        <v>68</v>
      </c>
      <c r="AE37" s="32" t="s">
        <v>68</v>
      </c>
      <c r="AF37" s="32" t="s">
        <v>68</v>
      </c>
      <c r="AG37" s="32" t="s">
        <v>68</v>
      </c>
      <c r="AH37" s="32" t="s">
        <v>68</v>
      </c>
      <c r="AI37" s="32" t="s">
        <v>68</v>
      </c>
      <c r="AJ37" s="32" t="s">
        <v>68</v>
      </c>
      <c r="AK37" s="32" t="s">
        <v>68</v>
      </c>
      <c r="AL37" s="32" t="s">
        <v>68</v>
      </c>
      <c r="AM37" s="32" t="s">
        <v>68</v>
      </c>
      <c r="AN37" s="32" t="s">
        <v>68</v>
      </c>
      <c r="AO37" s="32" t="s">
        <v>68</v>
      </c>
      <c r="AP37" s="32" t="s">
        <v>68</v>
      </c>
      <c r="AQ37" s="32" t="s">
        <v>68</v>
      </c>
      <c r="AR37" s="32" t="s">
        <v>68</v>
      </c>
      <c r="AS37" s="32" t="s">
        <v>68</v>
      </c>
      <c r="AT37" s="32" t="s">
        <v>68</v>
      </c>
      <c r="AU37" s="32" t="s">
        <v>68</v>
      </c>
      <c r="BO37" s="32">
        <v>17</v>
      </c>
    </row>
    <row r="38" spans="1:67" s="34" customFormat="1" ht="12.5" x14ac:dyDescent="0.25">
      <c r="A38" s="31">
        <v>43713.346385740741</v>
      </c>
      <c r="B38" s="32" t="s">
        <v>338</v>
      </c>
      <c r="C38" s="32" t="s">
        <v>66</v>
      </c>
      <c r="D38" s="32" t="s">
        <v>77</v>
      </c>
      <c r="E38" s="32">
        <v>200201018</v>
      </c>
      <c r="F38" s="32" t="s">
        <v>698</v>
      </c>
      <c r="G38" s="33" t="s">
        <v>157</v>
      </c>
      <c r="H38" s="32" t="s">
        <v>664</v>
      </c>
      <c r="AV38" s="32" t="s">
        <v>68</v>
      </c>
      <c r="AW38" s="32" t="s">
        <v>68</v>
      </c>
      <c r="AX38" s="32" t="s">
        <v>68</v>
      </c>
      <c r="AY38" s="32" t="s">
        <v>68</v>
      </c>
      <c r="AZ38" s="32" t="s">
        <v>68</v>
      </c>
      <c r="BA38" s="32" t="s">
        <v>68</v>
      </c>
      <c r="BB38" s="32" t="s">
        <v>68</v>
      </c>
      <c r="BC38" s="32" t="s">
        <v>68</v>
      </c>
      <c r="BD38" s="32" t="s">
        <v>68</v>
      </c>
      <c r="BE38" s="32" t="s">
        <v>68</v>
      </c>
      <c r="BF38" s="32" t="s">
        <v>68</v>
      </c>
      <c r="BG38" s="32" t="s">
        <v>68</v>
      </c>
      <c r="BH38" s="32" t="s">
        <v>68</v>
      </c>
      <c r="BI38" s="32" t="s">
        <v>68</v>
      </c>
      <c r="BJ38" s="32" t="s">
        <v>68</v>
      </c>
      <c r="BK38" s="32" t="s">
        <v>68</v>
      </c>
      <c r="BL38" s="32" t="s">
        <v>68</v>
      </c>
      <c r="BM38" s="32" t="s">
        <v>68</v>
      </c>
      <c r="BO38" s="32">
        <v>11</v>
      </c>
    </row>
    <row r="39" spans="1:67" s="34" customFormat="1" ht="12.5" x14ac:dyDescent="0.25">
      <c r="A39" s="31">
        <v>43713.305130312496</v>
      </c>
      <c r="B39" s="32" t="s">
        <v>158</v>
      </c>
      <c r="C39" s="32" t="s">
        <v>66</v>
      </c>
      <c r="D39" s="32" t="s">
        <v>67</v>
      </c>
      <c r="E39" s="32">
        <v>200200211</v>
      </c>
      <c r="F39" s="32" t="s">
        <v>841</v>
      </c>
      <c r="G39" s="33" t="s">
        <v>339</v>
      </c>
      <c r="H39" s="32" t="s">
        <v>664</v>
      </c>
      <c r="I39" s="32" t="s">
        <v>68</v>
      </c>
      <c r="J39" s="32" t="s">
        <v>68</v>
      </c>
      <c r="K39" s="32" t="s">
        <v>68</v>
      </c>
      <c r="L39" s="32" t="s">
        <v>68</v>
      </c>
      <c r="M39" s="32" t="s">
        <v>68</v>
      </c>
      <c r="N39" s="32" t="s">
        <v>68</v>
      </c>
      <c r="O39" s="32" t="s">
        <v>68</v>
      </c>
      <c r="P39" s="32" t="s">
        <v>68</v>
      </c>
      <c r="Q39" s="32" t="s">
        <v>68</v>
      </c>
      <c r="R39" s="32" t="s">
        <v>68</v>
      </c>
      <c r="S39" s="32" t="s">
        <v>68</v>
      </c>
      <c r="T39" s="32" t="s">
        <v>68</v>
      </c>
      <c r="U39" s="32" t="s">
        <v>68</v>
      </c>
      <c r="V39" s="32" t="s">
        <v>68</v>
      </c>
      <c r="W39" s="32" t="s">
        <v>68</v>
      </c>
      <c r="X39" s="32" t="s">
        <v>68</v>
      </c>
      <c r="Y39" s="32" t="s">
        <v>68</v>
      </c>
      <c r="Z39" s="32" t="s">
        <v>68</v>
      </c>
      <c r="AA39" s="32" t="s">
        <v>68</v>
      </c>
      <c r="AB39" s="32" t="s">
        <v>68</v>
      </c>
      <c r="AC39" s="32" t="s">
        <v>68</v>
      </c>
      <c r="AD39" s="32" t="s">
        <v>68</v>
      </c>
      <c r="AE39" s="32" t="s">
        <v>68</v>
      </c>
      <c r="AF39" s="32" t="s">
        <v>68</v>
      </c>
      <c r="AG39" s="32" t="s">
        <v>68</v>
      </c>
      <c r="AH39" s="32" t="s">
        <v>68</v>
      </c>
      <c r="AI39" s="32" t="s">
        <v>68</v>
      </c>
      <c r="AJ39" s="32" t="s">
        <v>68</v>
      </c>
      <c r="AK39" s="32" t="s">
        <v>68</v>
      </c>
      <c r="AL39" s="32" t="s">
        <v>68</v>
      </c>
      <c r="AM39" s="32" t="s">
        <v>68</v>
      </c>
      <c r="AN39" s="32" t="s">
        <v>68</v>
      </c>
      <c r="AO39" s="32" t="s">
        <v>68</v>
      </c>
      <c r="AP39" s="32" t="s">
        <v>68</v>
      </c>
      <c r="AQ39" s="32" t="s">
        <v>68</v>
      </c>
      <c r="AR39" s="32" t="s">
        <v>68</v>
      </c>
      <c r="AS39" s="32" t="s">
        <v>68</v>
      </c>
      <c r="AT39" s="32" t="s">
        <v>68</v>
      </c>
      <c r="AU39" s="32" t="s">
        <v>68</v>
      </c>
      <c r="BO39" s="32">
        <v>11</v>
      </c>
    </row>
    <row r="40" spans="1:67" s="34" customFormat="1" ht="12.5" x14ac:dyDescent="0.25">
      <c r="A40" s="31">
        <v>43706.645834409719</v>
      </c>
      <c r="B40" s="32" t="s">
        <v>71</v>
      </c>
      <c r="C40" s="32" t="s">
        <v>66</v>
      </c>
      <c r="D40" s="32" t="s">
        <v>72</v>
      </c>
      <c r="E40" s="32">
        <v>200200260</v>
      </c>
      <c r="F40" s="32" t="s">
        <v>842</v>
      </c>
      <c r="G40" s="33" t="s">
        <v>160</v>
      </c>
      <c r="H40" s="32" t="s">
        <v>664</v>
      </c>
      <c r="AV40" s="32" t="s">
        <v>68</v>
      </c>
      <c r="AW40" s="32" t="s">
        <v>68</v>
      </c>
      <c r="AX40" s="32" t="s">
        <v>68</v>
      </c>
      <c r="AY40" s="32" t="s">
        <v>68</v>
      </c>
      <c r="AZ40" s="32" t="s">
        <v>68</v>
      </c>
      <c r="BA40" s="32" t="s">
        <v>68</v>
      </c>
      <c r="BB40" s="32" t="s">
        <v>68</v>
      </c>
      <c r="BC40" s="32" t="s">
        <v>68</v>
      </c>
      <c r="BD40" s="32" t="s">
        <v>68</v>
      </c>
      <c r="BE40" s="32" t="s">
        <v>68</v>
      </c>
      <c r="BF40" s="32" t="s">
        <v>68</v>
      </c>
      <c r="BG40" s="32" t="s">
        <v>68</v>
      </c>
      <c r="BH40" s="32" t="s">
        <v>68</v>
      </c>
      <c r="BI40" s="32" t="s">
        <v>68</v>
      </c>
      <c r="BJ40" s="32" t="s">
        <v>68</v>
      </c>
      <c r="BK40" s="32" t="s">
        <v>68</v>
      </c>
      <c r="BL40" s="32" t="s">
        <v>68</v>
      </c>
      <c r="BM40" s="32" t="s">
        <v>68</v>
      </c>
      <c r="BO40" s="32">
        <v>12</v>
      </c>
    </row>
    <row r="41" spans="1:67" s="34" customFormat="1" ht="12.5" x14ac:dyDescent="0.25">
      <c r="A41" s="31">
        <v>43703.364138726851</v>
      </c>
      <c r="B41" s="32" t="s">
        <v>73</v>
      </c>
      <c r="C41" s="32" t="s">
        <v>66</v>
      </c>
      <c r="D41" s="32" t="s">
        <v>74</v>
      </c>
      <c r="E41" s="32">
        <v>200200261</v>
      </c>
      <c r="F41" s="32" t="s">
        <v>75</v>
      </c>
      <c r="G41" s="32" t="s">
        <v>76</v>
      </c>
      <c r="H41" s="32" t="s">
        <v>664</v>
      </c>
      <c r="I41" s="32" t="s">
        <v>68</v>
      </c>
      <c r="J41" s="32" t="s">
        <v>68</v>
      </c>
      <c r="K41" s="32" t="s">
        <v>68</v>
      </c>
      <c r="L41" s="32" t="s">
        <v>68</v>
      </c>
      <c r="M41" s="32" t="s">
        <v>68</v>
      </c>
      <c r="N41" s="32" t="s">
        <v>68</v>
      </c>
      <c r="O41" s="32" t="s">
        <v>68</v>
      </c>
      <c r="P41" s="32" t="s">
        <v>68</v>
      </c>
      <c r="Q41" s="32" t="s">
        <v>68</v>
      </c>
      <c r="R41" s="32" t="s">
        <v>68</v>
      </c>
      <c r="S41" s="32" t="s">
        <v>68</v>
      </c>
      <c r="T41" s="32" t="s">
        <v>68</v>
      </c>
      <c r="U41" s="32" t="s">
        <v>68</v>
      </c>
      <c r="V41" s="32" t="s">
        <v>68</v>
      </c>
      <c r="W41" s="32" t="s">
        <v>68</v>
      </c>
      <c r="X41" s="32" t="s">
        <v>68</v>
      </c>
      <c r="Y41" s="32" t="s">
        <v>68</v>
      </c>
      <c r="Z41" s="32" t="s">
        <v>68</v>
      </c>
      <c r="AA41" s="32" t="s">
        <v>68</v>
      </c>
      <c r="AB41" s="32" t="s">
        <v>68</v>
      </c>
      <c r="AC41" s="32" t="s">
        <v>68</v>
      </c>
      <c r="AD41" s="32" t="s">
        <v>68</v>
      </c>
      <c r="AE41" s="32" t="s">
        <v>68</v>
      </c>
      <c r="AF41" s="32" t="s">
        <v>68</v>
      </c>
      <c r="AG41" s="32" t="s">
        <v>68</v>
      </c>
      <c r="AH41" s="32" t="s">
        <v>68</v>
      </c>
      <c r="AI41" s="32" t="s">
        <v>68</v>
      </c>
      <c r="AJ41" s="32" t="s">
        <v>68</v>
      </c>
      <c r="AK41" s="32" t="s">
        <v>68</v>
      </c>
      <c r="AL41" s="32" t="s">
        <v>68</v>
      </c>
      <c r="AM41" s="32" t="s">
        <v>68</v>
      </c>
      <c r="AN41" s="32" t="s">
        <v>68</v>
      </c>
      <c r="AO41" s="32" t="s">
        <v>68</v>
      </c>
      <c r="AP41" s="32" t="s">
        <v>68</v>
      </c>
      <c r="AQ41" s="32" t="s">
        <v>68</v>
      </c>
      <c r="AR41" s="32" t="s">
        <v>68</v>
      </c>
      <c r="AS41" s="32" t="s">
        <v>68</v>
      </c>
      <c r="AT41" s="32" t="s">
        <v>68</v>
      </c>
      <c r="AU41" s="32" t="s">
        <v>68</v>
      </c>
      <c r="BO41" s="32">
        <v>12</v>
      </c>
    </row>
    <row r="42" spans="1:67" s="34" customFormat="1" ht="12.5" x14ac:dyDescent="0.25">
      <c r="A42" s="31">
        <v>43711.607677268519</v>
      </c>
      <c r="B42" s="32" t="s">
        <v>843</v>
      </c>
      <c r="C42" s="32" t="s">
        <v>66</v>
      </c>
      <c r="D42" s="32" t="s">
        <v>844</v>
      </c>
      <c r="E42" s="32">
        <v>200200275</v>
      </c>
      <c r="F42" s="32" t="s">
        <v>845</v>
      </c>
      <c r="G42" s="33" t="s">
        <v>846</v>
      </c>
      <c r="H42" s="32" t="s">
        <v>664</v>
      </c>
      <c r="I42" s="32" t="s">
        <v>70</v>
      </c>
      <c r="J42" s="32" t="s">
        <v>68</v>
      </c>
      <c r="K42" s="32" t="s">
        <v>68</v>
      </c>
      <c r="L42" s="32" t="s">
        <v>68</v>
      </c>
      <c r="M42" s="32" t="s">
        <v>68</v>
      </c>
      <c r="N42" s="32" t="s">
        <v>68</v>
      </c>
      <c r="O42" s="32" t="s">
        <v>68</v>
      </c>
      <c r="P42" s="32" t="s">
        <v>68</v>
      </c>
      <c r="Q42" s="32" t="s">
        <v>68</v>
      </c>
      <c r="R42" s="32" t="s">
        <v>68</v>
      </c>
      <c r="S42" s="32" t="s">
        <v>68</v>
      </c>
      <c r="T42" s="32" t="s">
        <v>68</v>
      </c>
      <c r="U42" s="32" t="s">
        <v>68</v>
      </c>
      <c r="V42" s="32" t="s">
        <v>68</v>
      </c>
      <c r="W42" s="32" t="s">
        <v>68</v>
      </c>
      <c r="X42" s="32" t="s">
        <v>68</v>
      </c>
      <c r="Y42" s="32" t="s">
        <v>68</v>
      </c>
      <c r="Z42" s="32" t="s">
        <v>68</v>
      </c>
      <c r="BN42" s="32" t="s">
        <v>847</v>
      </c>
      <c r="BO42" s="32">
        <v>13</v>
      </c>
    </row>
    <row r="43" spans="1:67" s="34" customFormat="1" ht="12.5" x14ac:dyDescent="0.25">
      <c r="A43" s="31">
        <v>43706.64411706019</v>
      </c>
      <c r="B43" s="32" t="s">
        <v>161</v>
      </c>
      <c r="C43" s="32" t="s">
        <v>66</v>
      </c>
      <c r="D43" s="32" t="s">
        <v>162</v>
      </c>
      <c r="E43" s="32">
        <v>200200317</v>
      </c>
      <c r="F43" s="32" t="s">
        <v>848</v>
      </c>
      <c r="G43" s="33" t="s">
        <v>163</v>
      </c>
      <c r="H43" s="32" t="s">
        <v>664</v>
      </c>
      <c r="I43" s="32" t="s">
        <v>68</v>
      </c>
      <c r="J43" s="32" t="s">
        <v>70</v>
      </c>
      <c r="K43" s="32" t="s">
        <v>70</v>
      </c>
      <c r="L43" s="32" t="s">
        <v>68</v>
      </c>
      <c r="M43" s="32" t="s">
        <v>68</v>
      </c>
      <c r="N43" s="32" t="s">
        <v>70</v>
      </c>
      <c r="O43" s="32" t="s">
        <v>70</v>
      </c>
      <c r="P43" s="32" t="s">
        <v>68</v>
      </c>
      <c r="Q43" s="32" t="s">
        <v>68</v>
      </c>
      <c r="R43" s="32" t="s">
        <v>70</v>
      </c>
      <c r="S43" s="32" t="s">
        <v>68</v>
      </c>
      <c r="T43" s="32" t="s">
        <v>68</v>
      </c>
      <c r="BN43" s="32" t="s">
        <v>849</v>
      </c>
      <c r="BO43" s="32" t="s">
        <v>341</v>
      </c>
    </row>
    <row r="44" spans="1:67" s="34" customFormat="1" ht="12.5" x14ac:dyDescent="0.25">
      <c r="A44" s="31">
        <v>43712.424065902778</v>
      </c>
      <c r="B44" s="32" t="s">
        <v>107</v>
      </c>
      <c r="C44" s="32" t="s">
        <v>66</v>
      </c>
      <c r="D44" s="32" t="s">
        <v>108</v>
      </c>
      <c r="E44" s="32">
        <v>200201078</v>
      </c>
      <c r="F44" s="32" t="s">
        <v>850</v>
      </c>
      <c r="G44" s="32" t="s">
        <v>109</v>
      </c>
      <c r="H44" s="32" t="s">
        <v>664</v>
      </c>
      <c r="I44" s="32" t="s">
        <v>68</v>
      </c>
      <c r="J44" s="32" t="s">
        <v>68</v>
      </c>
      <c r="K44" s="32" t="s">
        <v>68</v>
      </c>
      <c r="L44" s="32" t="s">
        <v>68</v>
      </c>
      <c r="M44" s="32" t="s">
        <v>68</v>
      </c>
      <c r="N44" s="32" t="s">
        <v>68</v>
      </c>
      <c r="O44" s="32" t="s">
        <v>68</v>
      </c>
      <c r="P44" s="32" t="s">
        <v>68</v>
      </c>
      <c r="Q44" s="32" t="s">
        <v>68</v>
      </c>
      <c r="R44" s="32" t="s">
        <v>68</v>
      </c>
      <c r="S44" s="32" t="s">
        <v>68</v>
      </c>
      <c r="T44" s="32" t="s">
        <v>68</v>
      </c>
      <c r="U44" s="32" t="s">
        <v>68</v>
      </c>
      <c r="V44" s="32" t="s">
        <v>68</v>
      </c>
      <c r="W44" s="32" t="s">
        <v>68</v>
      </c>
      <c r="X44" s="32" t="s">
        <v>68</v>
      </c>
      <c r="Y44" s="32" t="s">
        <v>68</v>
      </c>
      <c r="Z44" s="32" t="s">
        <v>68</v>
      </c>
      <c r="AA44" s="32" t="s">
        <v>68</v>
      </c>
      <c r="AB44" s="32" t="s">
        <v>68</v>
      </c>
      <c r="AC44" s="32" t="s">
        <v>68</v>
      </c>
      <c r="AE44" s="32" t="s">
        <v>68</v>
      </c>
      <c r="AF44" s="32" t="s">
        <v>68</v>
      </c>
      <c r="AG44" s="32" t="s">
        <v>68</v>
      </c>
      <c r="AH44" s="32" t="s">
        <v>68</v>
      </c>
      <c r="AI44" s="32" t="s">
        <v>68</v>
      </c>
      <c r="AJ44" s="32" t="s">
        <v>68</v>
      </c>
      <c r="AK44" s="32" t="s">
        <v>68</v>
      </c>
      <c r="AL44" s="32" t="s">
        <v>68</v>
      </c>
      <c r="AM44" s="32" t="s">
        <v>68</v>
      </c>
      <c r="AN44" s="32" t="s">
        <v>68</v>
      </c>
      <c r="AO44" s="32" t="s">
        <v>68</v>
      </c>
      <c r="AP44" s="32" t="s">
        <v>68</v>
      </c>
      <c r="AQ44" s="32" t="s">
        <v>68</v>
      </c>
      <c r="AR44" s="32" t="s">
        <v>68</v>
      </c>
      <c r="AS44" s="32" t="s">
        <v>68</v>
      </c>
      <c r="AT44" s="32" t="s">
        <v>68</v>
      </c>
      <c r="AU44" s="32" t="s">
        <v>68</v>
      </c>
      <c r="BO44" s="32" t="s">
        <v>342</v>
      </c>
    </row>
    <row r="45" spans="1:67" s="34" customFormat="1" ht="12.5" x14ac:dyDescent="0.25">
      <c r="A45" s="31">
        <v>43710.353211828704</v>
      </c>
      <c r="B45" s="32" t="s">
        <v>164</v>
      </c>
      <c r="C45" s="32" t="s">
        <v>66</v>
      </c>
      <c r="D45" s="32" t="s">
        <v>165</v>
      </c>
      <c r="E45" s="32">
        <v>200200004</v>
      </c>
      <c r="F45" s="32" t="s">
        <v>851</v>
      </c>
      <c r="G45" s="33" t="s">
        <v>166</v>
      </c>
      <c r="H45" s="32" t="s">
        <v>664</v>
      </c>
      <c r="I45" s="32" t="s">
        <v>68</v>
      </c>
      <c r="J45" s="32" t="s">
        <v>68</v>
      </c>
      <c r="K45" s="32" t="s">
        <v>68</v>
      </c>
      <c r="L45" s="32" t="s">
        <v>68</v>
      </c>
      <c r="M45" s="32" t="s">
        <v>68</v>
      </c>
      <c r="N45" s="32" t="s">
        <v>68</v>
      </c>
      <c r="O45" s="32" t="s">
        <v>68</v>
      </c>
      <c r="P45" s="32" t="s">
        <v>68</v>
      </c>
      <c r="Q45" s="32" t="s">
        <v>68</v>
      </c>
      <c r="R45" s="32" t="s">
        <v>68</v>
      </c>
      <c r="S45" s="32" t="s">
        <v>68</v>
      </c>
      <c r="T45" s="32" t="s">
        <v>68</v>
      </c>
      <c r="U45" s="32" t="s">
        <v>68</v>
      </c>
      <c r="V45" s="32" t="s">
        <v>68</v>
      </c>
      <c r="W45" s="32" t="s">
        <v>68</v>
      </c>
      <c r="X45" s="32" t="s">
        <v>68</v>
      </c>
      <c r="Y45" s="32" t="s">
        <v>68</v>
      </c>
      <c r="Z45" s="32" t="s">
        <v>68</v>
      </c>
      <c r="AA45" s="32" t="s">
        <v>68</v>
      </c>
      <c r="AB45" s="32" t="s">
        <v>68</v>
      </c>
      <c r="AC45" s="32" t="s">
        <v>68</v>
      </c>
      <c r="AD45" s="32" t="s">
        <v>68</v>
      </c>
      <c r="AE45" s="32" t="s">
        <v>68</v>
      </c>
      <c r="AF45" s="32" t="s">
        <v>68</v>
      </c>
      <c r="AG45" s="32" t="s">
        <v>68</v>
      </c>
      <c r="AH45" s="32" t="s">
        <v>68</v>
      </c>
      <c r="AI45" s="32" t="s">
        <v>68</v>
      </c>
      <c r="AJ45" s="32" t="s">
        <v>68</v>
      </c>
      <c r="AK45" s="32" t="s">
        <v>68</v>
      </c>
      <c r="AL45" s="32" t="s">
        <v>68</v>
      </c>
      <c r="AM45" s="32" t="s">
        <v>68</v>
      </c>
      <c r="AN45" s="32" t="s">
        <v>68</v>
      </c>
      <c r="AP45" s="32" t="s">
        <v>68</v>
      </c>
      <c r="AQ45" s="32" t="s">
        <v>68</v>
      </c>
      <c r="AR45" s="32" t="s">
        <v>68</v>
      </c>
      <c r="AS45" s="32" t="s">
        <v>68</v>
      </c>
      <c r="AT45" s="32" t="s">
        <v>68</v>
      </c>
      <c r="AU45" s="32" t="s">
        <v>68</v>
      </c>
      <c r="BO45" s="32" t="s">
        <v>852</v>
      </c>
    </row>
    <row r="46" spans="1:67" s="34" customFormat="1" ht="12.5" x14ac:dyDescent="0.25">
      <c r="A46" s="31">
        <v>43710.604122523146</v>
      </c>
      <c r="B46" s="32" t="s">
        <v>343</v>
      </c>
      <c r="C46" s="32" t="s">
        <v>66</v>
      </c>
      <c r="D46" s="32" t="s">
        <v>344</v>
      </c>
      <c r="E46" s="32">
        <v>200200350</v>
      </c>
      <c r="F46" s="32" t="s">
        <v>345</v>
      </c>
      <c r="G46" s="32" t="s">
        <v>346</v>
      </c>
      <c r="H46" s="32" t="s">
        <v>664</v>
      </c>
      <c r="I46" s="32" t="s">
        <v>68</v>
      </c>
      <c r="J46" s="32" t="s">
        <v>68</v>
      </c>
      <c r="K46" s="32" t="s">
        <v>68</v>
      </c>
      <c r="L46" s="32" t="s">
        <v>68</v>
      </c>
      <c r="M46" s="32" t="s">
        <v>68</v>
      </c>
      <c r="N46" s="32" t="s">
        <v>68</v>
      </c>
      <c r="O46" s="32" t="s">
        <v>68</v>
      </c>
      <c r="P46" s="32" t="s">
        <v>68</v>
      </c>
      <c r="Q46" s="32" t="s">
        <v>68</v>
      </c>
      <c r="R46" s="32" t="s">
        <v>68</v>
      </c>
      <c r="S46" s="32" t="s">
        <v>68</v>
      </c>
      <c r="T46" s="32" t="s">
        <v>68</v>
      </c>
      <c r="U46" s="32" t="s">
        <v>68</v>
      </c>
      <c r="V46" s="32" t="s">
        <v>68</v>
      </c>
      <c r="W46" s="32" t="s">
        <v>68</v>
      </c>
      <c r="X46" s="32" t="s">
        <v>68</v>
      </c>
      <c r="Y46" s="32" t="s">
        <v>68</v>
      </c>
      <c r="Z46" s="32" t="s">
        <v>68</v>
      </c>
      <c r="AA46" s="32" t="s">
        <v>68</v>
      </c>
      <c r="AB46" s="32" t="s">
        <v>68</v>
      </c>
      <c r="AC46" s="32" t="s">
        <v>68</v>
      </c>
      <c r="AD46" s="32" t="s">
        <v>68</v>
      </c>
      <c r="AE46" s="32" t="s">
        <v>68</v>
      </c>
      <c r="AF46" s="32" t="s">
        <v>68</v>
      </c>
      <c r="AG46" s="32" t="s">
        <v>68</v>
      </c>
      <c r="AH46" s="32" t="s">
        <v>68</v>
      </c>
      <c r="AI46" s="32" t="s">
        <v>68</v>
      </c>
      <c r="AJ46" s="32" t="s">
        <v>68</v>
      </c>
      <c r="AK46" s="32" t="s">
        <v>68</v>
      </c>
      <c r="AL46" s="32" t="s">
        <v>68</v>
      </c>
      <c r="AM46" s="32" t="s">
        <v>68</v>
      </c>
      <c r="AN46" s="32" t="s">
        <v>68</v>
      </c>
      <c r="AO46" s="32" t="s">
        <v>68</v>
      </c>
      <c r="AP46" s="32" t="s">
        <v>68</v>
      </c>
      <c r="AQ46" s="32" t="s">
        <v>68</v>
      </c>
      <c r="AR46" s="32" t="s">
        <v>68</v>
      </c>
      <c r="AS46" s="32" t="s">
        <v>68</v>
      </c>
      <c r="AT46" s="32" t="s">
        <v>68</v>
      </c>
      <c r="AU46" s="32" t="s">
        <v>68</v>
      </c>
      <c r="BO46" s="32">
        <v>11</v>
      </c>
    </row>
    <row r="47" spans="1:67" s="34" customFormat="1" ht="12.5" x14ac:dyDescent="0.25">
      <c r="A47" s="31">
        <v>43713.383654247686</v>
      </c>
      <c r="B47" s="32" t="s">
        <v>167</v>
      </c>
      <c r="C47" s="32" t="s">
        <v>66</v>
      </c>
      <c r="D47" s="32" t="s">
        <v>168</v>
      </c>
      <c r="E47" s="32">
        <v>200200359</v>
      </c>
      <c r="F47" s="32" t="s">
        <v>169</v>
      </c>
      <c r="G47" s="33" t="s">
        <v>170</v>
      </c>
      <c r="H47" s="32" t="s">
        <v>664</v>
      </c>
      <c r="I47" s="32" t="s">
        <v>68</v>
      </c>
      <c r="J47" s="32" t="s">
        <v>68</v>
      </c>
      <c r="K47" s="32" t="s">
        <v>70</v>
      </c>
      <c r="L47" s="32" t="s">
        <v>68</v>
      </c>
      <c r="M47" s="32" t="s">
        <v>68</v>
      </c>
      <c r="N47" s="32" t="s">
        <v>68</v>
      </c>
      <c r="O47" s="32" t="s">
        <v>68</v>
      </c>
      <c r="P47" s="32" t="s">
        <v>68</v>
      </c>
      <c r="Q47" s="32" t="s">
        <v>68</v>
      </c>
      <c r="R47" s="32" t="s">
        <v>68</v>
      </c>
      <c r="S47" s="32" t="s">
        <v>68</v>
      </c>
      <c r="T47" s="32" t="s">
        <v>68</v>
      </c>
      <c r="U47" s="32" t="s">
        <v>68</v>
      </c>
      <c r="V47" s="32" t="s">
        <v>68</v>
      </c>
      <c r="W47" s="32" t="s">
        <v>68</v>
      </c>
      <c r="X47" s="32" t="s">
        <v>68</v>
      </c>
      <c r="Y47" s="32" t="s">
        <v>68</v>
      </c>
      <c r="Z47" s="32" t="s">
        <v>68</v>
      </c>
      <c r="AA47" s="32" t="s">
        <v>68</v>
      </c>
      <c r="AB47" s="32" t="s">
        <v>70</v>
      </c>
      <c r="AC47" s="32" t="s">
        <v>68</v>
      </c>
      <c r="AD47" s="32" t="s">
        <v>68</v>
      </c>
      <c r="AE47" s="32" t="s">
        <v>68</v>
      </c>
      <c r="AF47" s="32" t="s">
        <v>68</v>
      </c>
      <c r="AG47" s="32" t="s">
        <v>68</v>
      </c>
      <c r="AH47" s="32" t="s">
        <v>70</v>
      </c>
      <c r="AI47" s="32" t="s">
        <v>68</v>
      </c>
      <c r="AJ47" s="32" t="s">
        <v>68</v>
      </c>
      <c r="AK47" s="32" t="s">
        <v>68</v>
      </c>
      <c r="AL47" s="32" t="s">
        <v>68</v>
      </c>
      <c r="AM47" s="32" t="s">
        <v>68</v>
      </c>
      <c r="AN47" s="32" t="s">
        <v>68</v>
      </c>
      <c r="AO47" s="32" t="s">
        <v>68</v>
      </c>
      <c r="AP47" s="32" t="s">
        <v>68</v>
      </c>
      <c r="AQ47" s="32" t="s">
        <v>68</v>
      </c>
      <c r="AR47" s="32" t="s">
        <v>70</v>
      </c>
      <c r="AS47" s="32" t="s">
        <v>68</v>
      </c>
      <c r="AT47" s="32" t="s">
        <v>68</v>
      </c>
      <c r="AU47" s="32" t="s">
        <v>68</v>
      </c>
      <c r="AV47" s="32" t="s">
        <v>68</v>
      </c>
      <c r="AW47" s="32" t="s">
        <v>68</v>
      </c>
      <c r="AX47" s="32" t="s">
        <v>68</v>
      </c>
      <c r="AY47" s="32" t="s">
        <v>68</v>
      </c>
      <c r="AZ47" s="32" t="s">
        <v>68</v>
      </c>
      <c r="BA47" s="32" t="s">
        <v>70</v>
      </c>
      <c r="BB47" s="32" t="s">
        <v>68</v>
      </c>
      <c r="BC47" s="32" t="s">
        <v>68</v>
      </c>
      <c r="BD47" s="32" t="s">
        <v>68</v>
      </c>
      <c r="BE47" s="32" t="s">
        <v>68</v>
      </c>
      <c r="BF47" s="32" t="s">
        <v>68</v>
      </c>
      <c r="BG47" s="32" t="s">
        <v>68</v>
      </c>
      <c r="BH47" s="32" t="s">
        <v>68</v>
      </c>
      <c r="BI47" s="32" t="s">
        <v>68</v>
      </c>
      <c r="BJ47" s="32" t="s">
        <v>70</v>
      </c>
      <c r="BK47" s="32" t="s">
        <v>68</v>
      </c>
      <c r="BL47" s="32" t="s">
        <v>70</v>
      </c>
      <c r="BM47" s="32" t="s">
        <v>68</v>
      </c>
      <c r="BO47" s="32">
        <v>15</v>
      </c>
    </row>
    <row r="48" spans="1:67" s="34" customFormat="1" ht="12.5" x14ac:dyDescent="0.25">
      <c r="A48" s="31">
        <v>43707.385416331017</v>
      </c>
      <c r="B48" s="32" t="s">
        <v>853</v>
      </c>
      <c r="C48" s="32" t="s">
        <v>66</v>
      </c>
      <c r="D48" s="32" t="s">
        <v>854</v>
      </c>
      <c r="E48" s="32">
        <v>200200494</v>
      </c>
      <c r="F48" s="32" t="s">
        <v>855</v>
      </c>
      <c r="G48" s="33" t="s">
        <v>856</v>
      </c>
      <c r="H48" s="32" t="s">
        <v>664</v>
      </c>
      <c r="I48" s="32" t="s">
        <v>68</v>
      </c>
      <c r="J48" s="32" t="s">
        <v>68</v>
      </c>
      <c r="K48" s="32" t="s">
        <v>68</v>
      </c>
      <c r="L48" s="32" t="s">
        <v>68</v>
      </c>
      <c r="M48" s="32" t="s">
        <v>70</v>
      </c>
      <c r="N48" s="32" t="s">
        <v>70</v>
      </c>
      <c r="O48" s="32" t="s">
        <v>78</v>
      </c>
      <c r="P48" s="32" t="s">
        <v>78</v>
      </c>
      <c r="Q48" s="32" t="s">
        <v>78</v>
      </c>
      <c r="R48" s="32" t="s">
        <v>78</v>
      </c>
      <c r="S48" s="32" t="s">
        <v>78</v>
      </c>
      <c r="T48" s="32" t="s">
        <v>78</v>
      </c>
      <c r="U48" s="32" t="s">
        <v>68</v>
      </c>
      <c r="V48" s="32" t="s">
        <v>68</v>
      </c>
      <c r="W48" s="32" t="s">
        <v>78</v>
      </c>
      <c r="X48" s="32" t="s">
        <v>68</v>
      </c>
      <c r="Y48" s="32" t="s">
        <v>78</v>
      </c>
      <c r="Z48" s="32" t="s">
        <v>78</v>
      </c>
      <c r="AA48" s="32" t="s">
        <v>78</v>
      </c>
      <c r="AB48" s="32" t="s">
        <v>68</v>
      </c>
      <c r="AC48" s="32" t="s">
        <v>78</v>
      </c>
      <c r="AD48" s="32" t="s">
        <v>68</v>
      </c>
      <c r="AE48" s="32" t="s">
        <v>78</v>
      </c>
      <c r="AF48" s="32" t="s">
        <v>78</v>
      </c>
      <c r="AG48" s="32" t="s">
        <v>78</v>
      </c>
      <c r="AH48" s="32" t="s">
        <v>78</v>
      </c>
      <c r="AI48" s="32" t="s">
        <v>78</v>
      </c>
      <c r="AJ48" s="32" t="s">
        <v>78</v>
      </c>
      <c r="AK48" s="32" t="s">
        <v>78</v>
      </c>
      <c r="AL48" s="32" t="s">
        <v>78</v>
      </c>
      <c r="AM48" s="32" t="s">
        <v>68</v>
      </c>
      <c r="AN48" s="32" t="s">
        <v>68</v>
      </c>
      <c r="AO48" s="32" t="s">
        <v>68</v>
      </c>
      <c r="AP48" s="32" t="s">
        <v>70</v>
      </c>
      <c r="AQ48" s="32" t="s">
        <v>68</v>
      </c>
      <c r="AR48" s="32" t="s">
        <v>70</v>
      </c>
      <c r="AS48" s="32" t="s">
        <v>68</v>
      </c>
      <c r="AT48" s="32" t="s">
        <v>70</v>
      </c>
      <c r="AU48" s="32" t="s">
        <v>70</v>
      </c>
      <c r="BN48" s="32" t="s">
        <v>857</v>
      </c>
      <c r="BO48" s="32">
        <v>15</v>
      </c>
    </row>
    <row r="49" spans="1:67" s="34" customFormat="1" ht="12.5" x14ac:dyDescent="0.25">
      <c r="A49" s="31">
        <v>43707.634978275462</v>
      </c>
      <c r="B49" s="32" t="s">
        <v>171</v>
      </c>
      <c r="C49" s="32" t="s">
        <v>66</v>
      </c>
      <c r="D49" s="32" t="s">
        <v>858</v>
      </c>
      <c r="E49" s="32">
        <v>200200627</v>
      </c>
      <c r="F49" s="32" t="s">
        <v>859</v>
      </c>
      <c r="G49" s="32" t="s">
        <v>860</v>
      </c>
      <c r="H49" s="32" t="s">
        <v>664</v>
      </c>
      <c r="I49" s="32" t="s">
        <v>68</v>
      </c>
      <c r="J49" s="32" t="s">
        <v>68</v>
      </c>
      <c r="K49" s="32" t="s">
        <v>68</v>
      </c>
      <c r="L49" s="32" t="s">
        <v>68</v>
      </c>
      <c r="M49" s="32" t="s">
        <v>68</v>
      </c>
      <c r="N49" s="32" t="s">
        <v>68</v>
      </c>
      <c r="O49" s="32" t="s">
        <v>68</v>
      </c>
      <c r="P49" s="32" t="s">
        <v>68</v>
      </c>
      <c r="Q49" s="32" t="s">
        <v>70</v>
      </c>
      <c r="R49" s="32" t="s">
        <v>70</v>
      </c>
      <c r="S49" s="32" t="s">
        <v>70</v>
      </c>
      <c r="T49" s="32" t="s">
        <v>70</v>
      </c>
      <c r="U49" s="32" t="s">
        <v>68</v>
      </c>
      <c r="V49" s="32" t="s">
        <v>68</v>
      </c>
      <c r="W49" s="32" t="s">
        <v>68</v>
      </c>
      <c r="X49" s="32" t="s">
        <v>70</v>
      </c>
      <c r="Y49" s="32" t="s">
        <v>70</v>
      </c>
      <c r="Z49" s="32" t="s">
        <v>70</v>
      </c>
      <c r="AA49" s="32" t="s">
        <v>68</v>
      </c>
      <c r="AB49" s="32" t="s">
        <v>70</v>
      </c>
      <c r="AC49" s="32" t="s">
        <v>68</v>
      </c>
      <c r="AD49" s="32" t="s">
        <v>70</v>
      </c>
      <c r="AE49" s="32" t="s">
        <v>70</v>
      </c>
      <c r="AF49" s="32" t="s">
        <v>68</v>
      </c>
      <c r="AG49" s="32" t="s">
        <v>70</v>
      </c>
      <c r="AH49" s="32" t="s">
        <v>70</v>
      </c>
      <c r="AI49" s="32" t="s">
        <v>68</v>
      </c>
      <c r="AJ49" s="32" t="s">
        <v>70</v>
      </c>
      <c r="AK49" s="32" t="s">
        <v>70</v>
      </c>
      <c r="AL49" s="32" t="s">
        <v>70</v>
      </c>
      <c r="AM49" s="32" t="s">
        <v>70</v>
      </c>
      <c r="AN49" s="32" t="s">
        <v>68</v>
      </c>
      <c r="AO49" s="32" t="s">
        <v>68</v>
      </c>
      <c r="AP49" s="32" t="s">
        <v>68</v>
      </c>
      <c r="AQ49" s="32" t="s">
        <v>68</v>
      </c>
      <c r="AR49" s="32" t="s">
        <v>70</v>
      </c>
      <c r="AS49" s="32" t="s">
        <v>70</v>
      </c>
      <c r="AT49" s="32" t="s">
        <v>68</v>
      </c>
      <c r="AU49" s="32" t="s">
        <v>68</v>
      </c>
      <c r="BN49" s="32" t="s">
        <v>861</v>
      </c>
      <c r="BO49" s="32">
        <v>12</v>
      </c>
    </row>
    <row r="50" spans="1:67" s="34" customFormat="1" ht="12.5" x14ac:dyDescent="0.25">
      <c r="A50" s="31">
        <v>43706.528650520835</v>
      </c>
      <c r="B50" s="32" t="s">
        <v>348</v>
      </c>
      <c r="C50" s="32" t="s">
        <v>66</v>
      </c>
      <c r="D50" s="32" t="s">
        <v>862</v>
      </c>
      <c r="E50" s="32">
        <v>200801005</v>
      </c>
      <c r="F50" s="32" t="s">
        <v>863</v>
      </c>
      <c r="G50" s="33" t="s">
        <v>172</v>
      </c>
      <c r="H50" s="32" t="s">
        <v>664</v>
      </c>
      <c r="I50" s="32" t="s">
        <v>68</v>
      </c>
      <c r="J50" s="32" t="s">
        <v>68</v>
      </c>
      <c r="K50" s="32" t="s">
        <v>68</v>
      </c>
      <c r="L50" s="32" t="s">
        <v>68</v>
      </c>
      <c r="M50" s="32" t="s">
        <v>68</v>
      </c>
      <c r="N50" s="32" t="s">
        <v>68</v>
      </c>
      <c r="O50" s="32" t="s">
        <v>68</v>
      </c>
      <c r="P50" s="32" t="s">
        <v>68</v>
      </c>
      <c r="Q50" s="32" t="s">
        <v>68</v>
      </c>
      <c r="R50" s="32" t="s">
        <v>68</v>
      </c>
      <c r="S50" s="32" t="s">
        <v>68</v>
      </c>
      <c r="T50" s="32" t="s">
        <v>68</v>
      </c>
      <c r="U50" s="32" t="s">
        <v>68</v>
      </c>
      <c r="V50" s="32" t="s">
        <v>68</v>
      </c>
      <c r="W50" s="32" t="s">
        <v>68</v>
      </c>
      <c r="X50" s="32" t="s">
        <v>68</v>
      </c>
      <c r="Y50" s="32" t="s">
        <v>68</v>
      </c>
      <c r="Z50" s="32" t="s">
        <v>68</v>
      </c>
      <c r="AA50" s="32" t="s">
        <v>68</v>
      </c>
      <c r="AB50" s="32" t="s">
        <v>68</v>
      </c>
      <c r="AC50" s="32" t="s">
        <v>68</v>
      </c>
      <c r="AD50" s="32" t="s">
        <v>68</v>
      </c>
      <c r="AE50" s="32" t="s">
        <v>68</v>
      </c>
      <c r="AF50" s="32" t="s">
        <v>68</v>
      </c>
      <c r="AG50" s="32" t="s">
        <v>68</v>
      </c>
      <c r="AH50" s="32" t="s">
        <v>68</v>
      </c>
      <c r="AI50" s="32" t="s">
        <v>68</v>
      </c>
      <c r="AJ50" s="32" t="s">
        <v>68</v>
      </c>
      <c r="AK50" s="32" t="s">
        <v>68</v>
      </c>
      <c r="AL50" s="32" t="s">
        <v>68</v>
      </c>
      <c r="AM50" s="32" t="s">
        <v>68</v>
      </c>
      <c r="AN50" s="32" t="s">
        <v>68</v>
      </c>
      <c r="AO50" s="32" t="s">
        <v>68</v>
      </c>
      <c r="AP50" s="32" t="s">
        <v>68</v>
      </c>
      <c r="AQ50" s="32" t="s">
        <v>68</v>
      </c>
      <c r="AR50" s="32" t="s">
        <v>68</v>
      </c>
      <c r="AS50" s="32" t="s">
        <v>68</v>
      </c>
      <c r="AT50" s="32" t="s">
        <v>68</v>
      </c>
      <c r="AU50" s="32" t="s">
        <v>68</v>
      </c>
      <c r="BO50" s="32">
        <v>11</v>
      </c>
    </row>
    <row r="51" spans="1:67" s="34" customFormat="1" ht="12.5" x14ac:dyDescent="0.25">
      <c r="A51" s="31">
        <v>43707.506372361109</v>
      </c>
      <c r="B51" s="32" t="s">
        <v>173</v>
      </c>
      <c r="C51" s="32" t="s">
        <v>66</v>
      </c>
      <c r="D51" s="32" t="s">
        <v>702</v>
      </c>
      <c r="E51" s="32">
        <v>200200699</v>
      </c>
      <c r="F51" s="32" t="s">
        <v>703</v>
      </c>
      <c r="G51" s="33" t="s">
        <v>174</v>
      </c>
      <c r="H51" s="32" t="s">
        <v>664</v>
      </c>
      <c r="AV51" s="32" t="s">
        <v>68</v>
      </c>
      <c r="AW51" s="32" t="s">
        <v>68</v>
      </c>
      <c r="AX51" s="32" t="s">
        <v>68</v>
      </c>
      <c r="AY51" s="32" t="s">
        <v>68</v>
      </c>
      <c r="AZ51" s="32" t="s">
        <v>68</v>
      </c>
      <c r="BA51" s="32" t="s">
        <v>68</v>
      </c>
      <c r="BB51" s="32" t="s">
        <v>68</v>
      </c>
      <c r="BC51" s="32" t="s">
        <v>68</v>
      </c>
      <c r="BD51" s="32" t="s">
        <v>68</v>
      </c>
      <c r="BE51" s="32" t="s">
        <v>68</v>
      </c>
      <c r="BF51" s="32" t="s">
        <v>68</v>
      </c>
      <c r="BG51" s="32" t="s">
        <v>68</v>
      </c>
      <c r="BH51" s="32" t="s">
        <v>68</v>
      </c>
      <c r="BI51" s="32" t="s">
        <v>68</v>
      </c>
      <c r="BJ51" s="32" t="s">
        <v>68</v>
      </c>
      <c r="BK51" s="32" t="s">
        <v>68</v>
      </c>
      <c r="BL51" s="32" t="s">
        <v>68</v>
      </c>
      <c r="BM51" s="32" t="s">
        <v>68</v>
      </c>
      <c r="BO51" s="32" t="s">
        <v>704</v>
      </c>
    </row>
    <row r="52" spans="1:67" s="34" customFormat="1" ht="12.5" x14ac:dyDescent="0.25">
      <c r="A52" s="31">
        <v>43709.594760960652</v>
      </c>
      <c r="B52" s="32" t="s">
        <v>82</v>
      </c>
      <c r="C52" s="32" t="s">
        <v>66</v>
      </c>
      <c r="D52" s="32" t="s">
        <v>705</v>
      </c>
      <c r="E52" s="32">
        <v>700700250</v>
      </c>
      <c r="F52" s="32" t="s">
        <v>83</v>
      </c>
      <c r="G52" s="33" t="s">
        <v>349</v>
      </c>
      <c r="H52" s="32" t="s">
        <v>664</v>
      </c>
      <c r="AV52" s="32" t="s">
        <v>68</v>
      </c>
      <c r="AW52" s="32" t="s">
        <v>68</v>
      </c>
      <c r="AX52" s="32" t="s">
        <v>68</v>
      </c>
      <c r="AY52" s="32" t="s">
        <v>68</v>
      </c>
      <c r="AZ52" s="32" t="s">
        <v>68</v>
      </c>
      <c r="BA52" s="32" t="s">
        <v>68</v>
      </c>
      <c r="BB52" s="32" t="s">
        <v>68</v>
      </c>
      <c r="BC52" s="32" t="s">
        <v>68</v>
      </c>
      <c r="BD52" s="32" t="s">
        <v>68</v>
      </c>
      <c r="BE52" s="32" t="s">
        <v>68</v>
      </c>
      <c r="BF52" s="32" t="s">
        <v>68</v>
      </c>
      <c r="BG52" s="32" t="s">
        <v>68</v>
      </c>
      <c r="BH52" s="32" t="s">
        <v>68</v>
      </c>
      <c r="BI52" s="32" t="s">
        <v>68</v>
      </c>
      <c r="BJ52" s="32" t="s">
        <v>68</v>
      </c>
      <c r="BK52" s="32" t="s">
        <v>68</v>
      </c>
      <c r="BL52" s="32" t="s">
        <v>68</v>
      </c>
      <c r="BM52" s="32" t="s">
        <v>68</v>
      </c>
    </row>
    <row r="53" spans="1:67" s="34" customFormat="1" ht="12.5" x14ac:dyDescent="0.25">
      <c r="A53" s="31">
        <v>43711.520795659722</v>
      </c>
      <c r="B53" s="32" t="s">
        <v>180</v>
      </c>
      <c r="C53" s="32" t="s">
        <v>66</v>
      </c>
      <c r="D53" s="32" t="s">
        <v>864</v>
      </c>
      <c r="E53" s="32">
        <v>200200751</v>
      </c>
      <c r="F53" s="32" t="s">
        <v>865</v>
      </c>
      <c r="G53" s="32" t="s">
        <v>866</v>
      </c>
      <c r="H53" s="32" t="s">
        <v>664</v>
      </c>
      <c r="I53" s="32" t="s">
        <v>68</v>
      </c>
      <c r="J53" s="32" t="s">
        <v>68</v>
      </c>
      <c r="K53" s="32" t="s">
        <v>68</v>
      </c>
      <c r="L53" s="32" t="s">
        <v>68</v>
      </c>
      <c r="M53" s="32" t="s">
        <v>68</v>
      </c>
      <c r="N53" s="32" t="s">
        <v>68</v>
      </c>
      <c r="O53" s="32" t="s">
        <v>68</v>
      </c>
      <c r="P53" s="32" t="s">
        <v>68</v>
      </c>
      <c r="Q53" s="32" t="s">
        <v>68</v>
      </c>
      <c r="R53" s="32" t="s">
        <v>68</v>
      </c>
      <c r="S53" s="32" t="s">
        <v>68</v>
      </c>
      <c r="T53" s="32" t="s">
        <v>68</v>
      </c>
      <c r="U53" s="32" t="s">
        <v>68</v>
      </c>
      <c r="V53" s="32" t="s">
        <v>68</v>
      </c>
      <c r="W53" s="32" t="s">
        <v>68</v>
      </c>
      <c r="X53" s="32" t="s">
        <v>68</v>
      </c>
      <c r="Y53" s="32" t="s">
        <v>68</v>
      </c>
      <c r="Z53" s="32" t="s">
        <v>68</v>
      </c>
      <c r="AA53" s="32" t="s">
        <v>68</v>
      </c>
      <c r="AB53" s="32" t="s">
        <v>68</v>
      </c>
      <c r="AC53" s="32" t="s">
        <v>68</v>
      </c>
      <c r="AD53" s="32" t="s">
        <v>68</v>
      </c>
      <c r="AE53" s="32" t="s">
        <v>68</v>
      </c>
      <c r="AF53" s="32" t="s">
        <v>68</v>
      </c>
      <c r="AG53" s="32" t="s">
        <v>68</v>
      </c>
      <c r="AH53" s="32" t="s">
        <v>68</v>
      </c>
      <c r="AI53" s="32" t="s">
        <v>68</v>
      </c>
      <c r="AJ53" s="32" t="s">
        <v>68</v>
      </c>
      <c r="AK53" s="32" t="s">
        <v>68</v>
      </c>
      <c r="AL53" s="32" t="s">
        <v>68</v>
      </c>
      <c r="AM53" s="32" t="s">
        <v>68</v>
      </c>
      <c r="AN53" s="32" t="s">
        <v>68</v>
      </c>
      <c r="AO53" s="32" t="s">
        <v>68</v>
      </c>
      <c r="AP53" s="32" t="s">
        <v>68</v>
      </c>
      <c r="AQ53" s="32" t="s">
        <v>68</v>
      </c>
      <c r="AR53" s="32" t="s">
        <v>68</v>
      </c>
      <c r="AS53" s="32" t="s">
        <v>68</v>
      </c>
      <c r="AT53" s="32" t="s">
        <v>68</v>
      </c>
      <c r="AU53" s="32" t="s">
        <v>68</v>
      </c>
      <c r="BO53" s="32" t="s">
        <v>336</v>
      </c>
    </row>
    <row r="54" spans="1:67" s="34" customFormat="1" ht="12.5" x14ac:dyDescent="0.25">
      <c r="A54" s="31">
        <v>43716.873742905096</v>
      </c>
      <c r="B54" s="32" t="s">
        <v>175</v>
      </c>
      <c r="C54" s="32" t="s">
        <v>66</v>
      </c>
      <c r="D54" s="32" t="s">
        <v>350</v>
      </c>
      <c r="E54" s="32">
        <v>200200822</v>
      </c>
      <c r="F54" s="32" t="s">
        <v>867</v>
      </c>
      <c r="G54" s="33" t="s">
        <v>176</v>
      </c>
      <c r="H54" s="32" t="s">
        <v>664</v>
      </c>
      <c r="AV54" s="32" t="s">
        <v>68</v>
      </c>
      <c r="AW54" s="32" t="s">
        <v>68</v>
      </c>
      <c r="AX54" s="32" t="s">
        <v>68</v>
      </c>
      <c r="AY54" s="32" t="s">
        <v>68</v>
      </c>
      <c r="AZ54" s="32" t="s">
        <v>68</v>
      </c>
      <c r="BA54" s="32" t="s">
        <v>68</v>
      </c>
      <c r="BB54" s="32" t="s">
        <v>68</v>
      </c>
      <c r="BC54" s="32" t="s">
        <v>68</v>
      </c>
      <c r="BD54" s="32" t="s">
        <v>68</v>
      </c>
      <c r="BE54" s="32" t="s">
        <v>68</v>
      </c>
      <c r="BF54" s="32" t="s">
        <v>68</v>
      </c>
      <c r="BG54" s="32" t="s">
        <v>68</v>
      </c>
      <c r="BH54" s="32" t="s">
        <v>68</v>
      </c>
      <c r="BI54" s="32" t="s">
        <v>68</v>
      </c>
      <c r="BJ54" s="32" t="s">
        <v>68</v>
      </c>
      <c r="BK54" s="32" t="s">
        <v>68</v>
      </c>
      <c r="BL54" s="32" t="s">
        <v>68</v>
      </c>
      <c r="BM54" s="32" t="s">
        <v>68</v>
      </c>
      <c r="BO54" s="32" t="s">
        <v>66</v>
      </c>
    </row>
    <row r="55" spans="1:67" s="34" customFormat="1" ht="12.5" x14ac:dyDescent="0.25">
      <c r="A55" s="31">
        <v>43707.788369062502</v>
      </c>
      <c r="B55" s="32" t="s">
        <v>868</v>
      </c>
      <c r="C55" s="32" t="s">
        <v>66</v>
      </c>
      <c r="D55" s="32" t="s">
        <v>354</v>
      </c>
      <c r="E55" s="32">
        <v>200200874</v>
      </c>
      <c r="F55" s="32" t="s">
        <v>708</v>
      </c>
      <c r="G55" s="32" t="s">
        <v>355</v>
      </c>
      <c r="H55" s="32" t="s">
        <v>664</v>
      </c>
      <c r="AV55" s="32" t="s">
        <v>68</v>
      </c>
      <c r="AW55" s="32" t="s">
        <v>68</v>
      </c>
      <c r="AX55" s="32" t="s">
        <v>68</v>
      </c>
      <c r="AY55" s="32" t="s">
        <v>68</v>
      </c>
      <c r="AZ55" s="32" t="s">
        <v>68</v>
      </c>
      <c r="BA55" s="32" t="s">
        <v>68</v>
      </c>
      <c r="BB55" s="32" t="s">
        <v>68</v>
      </c>
      <c r="BC55" s="32" t="s">
        <v>68</v>
      </c>
      <c r="BD55" s="32" t="s">
        <v>68</v>
      </c>
      <c r="BE55" s="32" t="s">
        <v>68</v>
      </c>
      <c r="BF55" s="32" t="s">
        <v>68</v>
      </c>
      <c r="BG55" s="32" t="s">
        <v>68</v>
      </c>
      <c r="BH55" s="32" t="s">
        <v>68</v>
      </c>
      <c r="BI55" s="32" t="s">
        <v>68</v>
      </c>
      <c r="BJ55" s="32" t="s">
        <v>68</v>
      </c>
      <c r="BK55" s="32" t="s">
        <v>68</v>
      </c>
      <c r="BL55" s="32" t="s">
        <v>68</v>
      </c>
      <c r="BM55" s="32" t="s">
        <v>68</v>
      </c>
      <c r="BN55" s="32" t="s">
        <v>316</v>
      </c>
      <c r="BO55" s="32">
        <v>17</v>
      </c>
    </row>
    <row r="56" spans="1:67" s="34" customFormat="1" ht="12.5" x14ac:dyDescent="0.25">
      <c r="A56" s="31">
        <v>43704.751922280091</v>
      </c>
      <c r="B56" s="32" t="s">
        <v>356</v>
      </c>
      <c r="C56" s="32" t="s">
        <v>66</v>
      </c>
      <c r="D56" s="32" t="s">
        <v>357</v>
      </c>
      <c r="E56" s="32">
        <v>200200883</v>
      </c>
      <c r="F56" s="32" t="s">
        <v>358</v>
      </c>
      <c r="G56" s="33" t="s">
        <v>359</v>
      </c>
      <c r="H56" s="32" t="s">
        <v>664</v>
      </c>
      <c r="I56" s="32" t="s">
        <v>68</v>
      </c>
      <c r="J56" s="32" t="s">
        <v>68</v>
      </c>
      <c r="K56" s="32" t="s">
        <v>68</v>
      </c>
      <c r="L56" s="32" t="s">
        <v>68</v>
      </c>
      <c r="M56" s="32" t="s">
        <v>68</v>
      </c>
      <c r="N56" s="32" t="s">
        <v>68</v>
      </c>
      <c r="O56" s="32" t="s">
        <v>68</v>
      </c>
      <c r="P56" s="32" t="s">
        <v>68</v>
      </c>
      <c r="Q56" s="32" t="s">
        <v>68</v>
      </c>
      <c r="R56" s="32" t="s">
        <v>68</v>
      </c>
      <c r="S56" s="32" t="s">
        <v>68</v>
      </c>
      <c r="T56" s="32" t="s">
        <v>70</v>
      </c>
      <c r="U56" s="32" t="s">
        <v>70</v>
      </c>
      <c r="V56" s="32" t="s">
        <v>68</v>
      </c>
      <c r="W56" s="32" t="s">
        <v>68</v>
      </c>
      <c r="X56" s="32" t="s">
        <v>78</v>
      </c>
      <c r="Y56" s="32" t="s">
        <v>70</v>
      </c>
      <c r="Z56" s="32" t="s">
        <v>68</v>
      </c>
      <c r="AA56" s="32" t="s">
        <v>70</v>
      </c>
      <c r="AB56" s="32" t="s">
        <v>68</v>
      </c>
      <c r="AC56" s="32" t="s">
        <v>68</v>
      </c>
      <c r="AD56" s="32" t="s">
        <v>70</v>
      </c>
      <c r="AE56" s="32" t="s">
        <v>70</v>
      </c>
      <c r="AF56" s="32" t="s">
        <v>70</v>
      </c>
      <c r="AG56" s="32" t="s">
        <v>70</v>
      </c>
      <c r="AH56" s="32" t="s">
        <v>68</v>
      </c>
      <c r="AI56" s="32" t="s">
        <v>68</v>
      </c>
      <c r="AJ56" s="32" t="s">
        <v>89</v>
      </c>
      <c r="AK56" s="32" t="s">
        <v>68</v>
      </c>
      <c r="AL56" s="32" t="s">
        <v>68</v>
      </c>
      <c r="AM56" s="32" t="s">
        <v>70</v>
      </c>
      <c r="AN56" s="32" t="s">
        <v>70</v>
      </c>
      <c r="AO56" s="32" t="s">
        <v>68</v>
      </c>
      <c r="AP56" s="32" t="s">
        <v>68</v>
      </c>
      <c r="AQ56" s="32" t="s">
        <v>70</v>
      </c>
      <c r="AR56" s="32" t="s">
        <v>68</v>
      </c>
      <c r="AS56" s="32" t="s">
        <v>68</v>
      </c>
      <c r="AT56" s="32" t="s">
        <v>70</v>
      </c>
      <c r="AU56" s="32" t="s">
        <v>68</v>
      </c>
      <c r="BN56" s="32" t="s">
        <v>869</v>
      </c>
      <c r="BO56" s="32">
        <v>12</v>
      </c>
    </row>
    <row r="57" spans="1:67" s="34" customFormat="1" ht="12.5" x14ac:dyDescent="0.25">
      <c r="A57" s="31">
        <v>43713.543602951388</v>
      </c>
      <c r="B57" s="32" t="s">
        <v>177</v>
      </c>
      <c r="C57" s="32" t="s">
        <v>105</v>
      </c>
      <c r="D57" s="32" t="s">
        <v>178</v>
      </c>
      <c r="E57" s="32">
        <v>200401338</v>
      </c>
      <c r="F57" s="32" t="s">
        <v>709</v>
      </c>
      <c r="G57" s="33" t="s">
        <v>179</v>
      </c>
      <c r="H57" s="32" t="s">
        <v>664</v>
      </c>
      <c r="I57" s="32" t="s">
        <v>68</v>
      </c>
      <c r="J57" s="32" t="s">
        <v>68</v>
      </c>
      <c r="K57" s="32" t="s">
        <v>68</v>
      </c>
      <c r="L57" s="32" t="s">
        <v>68</v>
      </c>
      <c r="M57" s="32" t="s">
        <v>68</v>
      </c>
      <c r="N57" s="32" t="s">
        <v>68</v>
      </c>
      <c r="O57" s="32" t="s">
        <v>68</v>
      </c>
      <c r="P57" s="32" t="s">
        <v>68</v>
      </c>
      <c r="Q57" s="32" t="s">
        <v>68</v>
      </c>
      <c r="R57" s="32" t="s">
        <v>68</v>
      </c>
      <c r="S57" s="32" t="s">
        <v>68</v>
      </c>
      <c r="T57" s="32" t="s">
        <v>68</v>
      </c>
      <c r="U57" s="32" t="s">
        <v>68</v>
      </c>
      <c r="V57" s="32" t="s">
        <v>68</v>
      </c>
      <c r="W57" s="32" t="s">
        <v>68</v>
      </c>
      <c r="X57" s="32" t="s">
        <v>68</v>
      </c>
      <c r="Y57" s="32" t="s">
        <v>68</v>
      </c>
      <c r="Z57" s="32" t="s">
        <v>68</v>
      </c>
      <c r="AA57" s="32" t="s">
        <v>68</v>
      </c>
      <c r="AB57" s="32" t="s">
        <v>68</v>
      </c>
      <c r="AC57" s="32" t="s">
        <v>68</v>
      </c>
      <c r="AD57" s="32" t="s">
        <v>68</v>
      </c>
      <c r="AE57" s="32" t="s">
        <v>68</v>
      </c>
      <c r="AF57" s="32" t="s">
        <v>68</v>
      </c>
      <c r="AG57" s="32" t="s">
        <v>68</v>
      </c>
      <c r="AH57" s="32" t="s">
        <v>68</v>
      </c>
      <c r="AI57" s="32" t="s">
        <v>68</v>
      </c>
      <c r="AJ57" s="32" t="s">
        <v>68</v>
      </c>
      <c r="AK57" s="32" t="s">
        <v>68</v>
      </c>
      <c r="AL57" s="32" t="s">
        <v>68</v>
      </c>
      <c r="AM57" s="32" t="s">
        <v>68</v>
      </c>
      <c r="AN57" s="32" t="s">
        <v>68</v>
      </c>
      <c r="AO57" s="32" t="s">
        <v>68</v>
      </c>
      <c r="AP57" s="32" t="s">
        <v>68</v>
      </c>
      <c r="AQ57" s="32" t="s">
        <v>68</v>
      </c>
      <c r="AR57" s="32" t="s">
        <v>68</v>
      </c>
      <c r="AS57" s="32" t="s">
        <v>68</v>
      </c>
      <c r="AT57" s="32" t="s">
        <v>68</v>
      </c>
      <c r="AU57" s="32" t="s">
        <v>68</v>
      </c>
      <c r="AV57" s="32" t="s">
        <v>68</v>
      </c>
      <c r="AW57" s="32" t="s">
        <v>68</v>
      </c>
      <c r="AX57" s="32" t="s">
        <v>68</v>
      </c>
      <c r="AY57" s="32" t="s">
        <v>68</v>
      </c>
      <c r="AZ57" s="32" t="s">
        <v>68</v>
      </c>
      <c r="BA57" s="32" t="s">
        <v>68</v>
      </c>
      <c r="BB57" s="32" t="s">
        <v>68</v>
      </c>
      <c r="BC57" s="32" t="s">
        <v>68</v>
      </c>
      <c r="BD57" s="32" t="s">
        <v>68</v>
      </c>
      <c r="BE57" s="32" t="s">
        <v>68</v>
      </c>
      <c r="BF57" s="32" t="s">
        <v>68</v>
      </c>
      <c r="BG57" s="32" t="s">
        <v>68</v>
      </c>
      <c r="BH57" s="32" t="s">
        <v>68</v>
      </c>
      <c r="BI57" s="32" t="s">
        <v>68</v>
      </c>
      <c r="BJ57" s="32" t="s">
        <v>68</v>
      </c>
      <c r="BK57" s="32" t="s">
        <v>68</v>
      </c>
      <c r="BL57" s="32" t="s">
        <v>68</v>
      </c>
      <c r="BM57" s="32" t="s">
        <v>68</v>
      </c>
      <c r="BN57" s="32" t="s">
        <v>870</v>
      </c>
      <c r="BO57" s="32" t="s">
        <v>871</v>
      </c>
    </row>
    <row r="58" spans="1:67" s="34" customFormat="1" ht="12.5" x14ac:dyDescent="0.25">
      <c r="A58" s="31">
        <v>43712.532501203706</v>
      </c>
      <c r="B58" s="32" t="s">
        <v>363</v>
      </c>
      <c r="C58" s="32" t="s">
        <v>105</v>
      </c>
      <c r="D58" s="32" t="s">
        <v>360</v>
      </c>
      <c r="E58" s="32">
        <v>200400166</v>
      </c>
      <c r="F58" s="32" t="s">
        <v>361</v>
      </c>
      <c r="G58" s="33" t="s">
        <v>362</v>
      </c>
      <c r="H58" s="32" t="s">
        <v>664</v>
      </c>
      <c r="I58" s="32" t="s">
        <v>68</v>
      </c>
      <c r="J58" s="32" t="s">
        <v>68</v>
      </c>
      <c r="K58" s="32" t="s">
        <v>68</v>
      </c>
      <c r="L58" s="32" t="s">
        <v>68</v>
      </c>
      <c r="M58" s="32" t="s">
        <v>68</v>
      </c>
      <c r="N58" s="32" t="s">
        <v>68</v>
      </c>
      <c r="O58" s="32" t="s">
        <v>68</v>
      </c>
      <c r="P58" s="32" t="s">
        <v>68</v>
      </c>
      <c r="Q58" s="32" t="s">
        <v>68</v>
      </c>
      <c r="R58" s="32" t="s">
        <v>70</v>
      </c>
      <c r="S58" s="32" t="s">
        <v>70</v>
      </c>
      <c r="T58" s="32" t="s">
        <v>68</v>
      </c>
      <c r="U58" s="32" t="s">
        <v>70</v>
      </c>
      <c r="V58" s="32" t="s">
        <v>70</v>
      </c>
      <c r="X58" s="32" t="s">
        <v>68</v>
      </c>
      <c r="Y58" s="32" t="s">
        <v>68</v>
      </c>
      <c r="Z58" s="32" t="s">
        <v>68</v>
      </c>
      <c r="AA58" s="32" t="s">
        <v>70</v>
      </c>
      <c r="AB58" s="32" t="s">
        <v>70</v>
      </c>
      <c r="AC58" s="32" t="s">
        <v>78</v>
      </c>
      <c r="AD58" s="32" t="s">
        <v>68</v>
      </c>
      <c r="AE58" s="32" t="s">
        <v>68</v>
      </c>
      <c r="AF58" s="32" t="s">
        <v>68</v>
      </c>
      <c r="AG58" s="32" t="s">
        <v>70</v>
      </c>
      <c r="AH58" s="32" t="s">
        <v>68</v>
      </c>
      <c r="AI58" s="32" t="s">
        <v>78</v>
      </c>
      <c r="AJ58" s="32" t="s">
        <v>68</v>
      </c>
      <c r="AK58" s="32" t="s">
        <v>68</v>
      </c>
      <c r="AL58" s="32" t="s">
        <v>68</v>
      </c>
      <c r="AM58" s="32" t="s">
        <v>70</v>
      </c>
      <c r="AN58" s="32" t="s">
        <v>68</v>
      </c>
      <c r="AO58" s="32" t="s">
        <v>70</v>
      </c>
      <c r="AP58" s="32" t="s">
        <v>70</v>
      </c>
      <c r="AQ58" s="32" t="s">
        <v>70</v>
      </c>
      <c r="AR58" s="32" t="s">
        <v>70</v>
      </c>
      <c r="AS58" s="32" t="s">
        <v>68</v>
      </c>
      <c r="AT58" s="32" t="s">
        <v>68</v>
      </c>
      <c r="AU58" s="32" t="s">
        <v>68</v>
      </c>
      <c r="AV58" s="32" t="s">
        <v>68</v>
      </c>
      <c r="AW58" s="32" t="s">
        <v>70</v>
      </c>
      <c r="AX58" s="32" t="s">
        <v>78</v>
      </c>
      <c r="AY58" s="32" t="s">
        <v>78</v>
      </c>
      <c r="AZ58" s="32" t="s">
        <v>70</v>
      </c>
      <c r="BA58" s="32" t="s">
        <v>70</v>
      </c>
      <c r="BB58" s="32" t="s">
        <v>70</v>
      </c>
      <c r="BC58" s="32" t="s">
        <v>78</v>
      </c>
      <c r="BD58" s="32" t="s">
        <v>70</v>
      </c>
      <c r="BE58" s="32" t="s">
        <v>68</v>
      </c>
      <c r="BF58" s="32" t="s">
        <v>70</v>
      </c>
      <c r="BG58" s="32" t="s">
        <v>68</v>
      </c>
      <c r="BH58" s="32" t="s">
        <v>78</v>
      </c>
      <c r="BI58" s="32" t="s">
        <v>68</v>
      </c>
      <c r="BJ58" s="32" t="s">
        <v>68</v>
      </c>
      <c r="BK58" s="32" t="s">
        <v>68</v>
      </c>
      <c r="BL58" s="32" t="s">
        <v>68</v>
      </c>
      <c r="BM58" s="32" t="s">
        <v>68</v>
      </c>
      <c r="BN58" s="32" t="s">
        <v>872</v>
      </c>
      <c r="BO58" s="32" t="s">
        <v>873</v>
      </c>
    </row>
    <row r="59" spans="1:67" s="34" customFormat="1" ht="12.5" x14ac:dyDescent="0.25">
      <c r="A59" s="31">
        <v>43711.846214930556</v>
      </c>
      <c r="B59" s="32" t="s">
        <v>380</v>
      </c>
      <c r="C59" s="32" t="s">
        <v>105</v>
      </c>
      <c r="D59" s="32" t="s">
        <v>874</v>
      </c>
      <c r="E59" s="32">
        <v>200600380</v>
      </c>
      <c r="F59" s="32" t="s">
        <v>875</v>
      </c>
      <c r="G59" s="33" t="s">
        <v>381</v>
      </c>
      <c r="H59" s="32" t="s">
        <v>664</v>
      </c>
      <c r="I59" s="32" t="s">
        <v>68</v>
      </c>
      <c r="J59" s="32" t="s">
        <v>68</v>
      </c>
      <c r="K59" s="32" t="s">
        <v>68</v>
      </c>
      <c r="L59" s="32" t="s">
        <v>68</v>
      </c>
      <c r="M59" s="32" t="s">
        <v>68</v>
      </c>
      <c r="N59" s="32" t="s">
        <v>68</v>
      </c>
      <c r="O59" s="32" t="s">
        <v>68</v>
      </c>
      <c r="P59" s="32" t="s">
        <v>68</v>
      </c>
      <c r="Q59" s="32" t="s">
        <v>68</v>
      </c>
      <c r="R59" s="32" t="s">
        <v>68</v>
      </c>
      <c r="S59" s="32" t="s">
        <v>68</v>
      </c>
      <c r="T59" s="32" t="s">
        <v>68</v>
      </c>
      <c r="U59" s="32" t="s">
        <v>68</v>
      </c>
      <c r="V59" s="32" t="s">
        <v>68</v>
      </c>
      <c r="W59" s="32" t="s">
        <v>68</v>
      </c>
      <c r="X59" s="32" t="s">
        <v>68</v>
      </c>
      <c r="Y59" s="32" t="s">
        <v>68</v>
      </c>
      <c r="Z59" s="32" t="s">
        <v>68</v>
      </c>
      <c r="AA59" s="32" t="s">
        <v>68</v>
      </c>
      <c r="AB59" s="32" t="s">
        <v>68</v>
      </c>
      <c r="AC59" s="32" t="s">
        <v>68</v>
      </c>
      <c r="AD59" s="32" t="s">
        <v>68</v>
      </c>
      <c r="AE59" s="32" t="s">
        <v>68</v>
      </c>
      <c r="AF59" s="32" t="s">
        <v>68</v>
      </c>
      <c r="AG59" s="32" t="s">
        <v>68</v>
      </c>
      <c r="AH59" s="32" t="s">
        <v>68</v>
      </c>
      <c r="AI59" s="32" t="s">
        <v>68</v>
      </c>
      <c r="AJ59" s="32" t="s">
        <v>68</v>
      </c>
      <c r="AK59" s="32" t="s">
        <v>68</v>
      </c>
      <c r="AL59" s="32" t="s">
        <v>68</v>
      </c>
      <c r="AM59" s="32" t="s">
        <v>68</v>
      </c>
      <c r="AN59" s="32" t="s">
        <v>68</v>
      </c>
      <c r="AO59" s="32" t="s">
        <v>68</v>
      </c>
      <c r="AP59" s="32" t="s">
        <v>68</v>
      </c>
      <c r="AQ59" s="32" t="s">
        <v>68</v>
      </c>
      <c r="AR59" s="32" t="s">
        <v>68</v>
      </c>
      <c r="AS59" s="32" t="s">
        <v>68</v>
      </c>
      <c r="AT59" s="32" t="s">
        <v>68</v>
      </c>
      <c r="AU59" s="32" t="s">
        <v>68</v>
      </c>
      <c r="BO59" s="32" t="s">
        <v>383</v>
      </c>
    </row>
    <row r="60" spans="1:67" s="34" customFormat="1" ht="12.5" x14ac:dyDescent="0.25">
      <c r="A60" s="31">
        <v>43609.326990057874</v>
      </c>
      <c r="B60" s="32" t="s">
        <v>181</v>
      </c>
      <c r="C60" s="32" t="s">
        <v>105</v>
      </c>
      <c r="D60" s="32" t="s">
        <v>401</v>
      </c>
      <c r="E60" s="32">
        <v>200600830</v>
      </c>
      <c r="F60" s="32" t="s">
        <v>876</v>
      </c>
      <c r="G60" s="33" t="s">
        <v>182</v>
      </c>
      <c r="H60" s="32" t="s">
        <v>664</v>
      </c>
      <c r="I60" s="32" t="s">
        <v>68</v>
      </c>
      <c r="J60" s="32" t="s">
        <v>68</v>
      </c>
      <c r="K60" s="32" t="s">
        <v>68</v>
      </c>
      <c r="L60" s="32" t="s">
        <v>68</v>
      </c>
      <c r="M60" s="32" t="s">
        <v>68</v>
      </c>
      <c r="N60" s="32" t="s">
        <v>68</v>
      </c>
      <c r="O60" s="32" t="s">
        <v>68</v>
      </c>
      <c r="P60" s="32" t="s">
        <v>68</v>
      </c>
      <c r="Q60" s="32" t="s">
        <v>68</v>
      </c>
      <c r="R60" s="32" t="s">
        <v>68</v>
      </c>
      <c r="S60" s="32" t="s">
        <v>68</v>
      </c>
      <c r="T60" s="32" t="s">
        <v>68</v>
      </c>
      <c r="U60" s="32" t="s">
        <v>68</v>
      </c>
      <c r="V60" s="32" t="s">
        <v>68</v>
      </c>
      <c r="W60" s="32" t="s">
        <v>68</v>
      </c>
      <c r="X60" s="32" t="s">
        <v>68</v>
      </c>
      <c r="Y60" s="32" t="s">
        <v>68</v>
      </c>
      <c r="Z60" s="32" t="s">
        <v>68</v>
      </c>
      <c r="BN60" s="32" t="s">
        <v>877</v>
      </c>
      <c r="BO60" s="32"/>
    </row>
    <row r="61" spans="1:67" s="34" customFormat="1" ht="12.5" x14ac:dyDescent="0.25">
      <c r="A61" s="31">
        <v>43707.411068125002</v>
      </c>
      <c r="B61" s="32" t="s">
        <v>92</v>
      </c>
      <c r="C61" s="32" t="s">
        <v>79</v>
      </c>
      <c r="D61" s="32" t="s">
        <v>878</v>
      </c>
      <c r="E61" s="32">
        <v>200600024</v>
      </c>
      <c r="F61" s="32" t="s">
        <v>879</v>
      </c>
      <c r="G61" s="33" t="s">
        <v>183</v>
      </c>
      <c r="H61" s="32" t="s">
        <v>664</v>
      </c>
      <c r="I61" s="32" t="s">
        <v>68</v>
      </c>
      <c r="J61" s="32" t="s">
        <v>68</v>
      </c>
      <c r="K61" s="32" t="s">
        <v>68</v>
      </c>
      <c r="L61" s="32" t="s">
        <v>68</v>
      </c>
      <c r="M61" s="32" t="s">
        <v>68</v>
      </c>
      <c r="N61" s="32" t="s">
        <v>68</v>
      </c>
      <c r="O61" s="32" t="s">
        <v>68</v>
      </c>
      <c r="P61" s="32" t="s">
        <v>68</v>
      </c>
      <c r="Q61" s="32" t="s">
        <v>68</v>
      </c>
      <c r="R61" s="32" t="s">
        <v>68</v>
      </c>
      <c r="S61" s="32" t="s">
        <v>68</v>
      </c>
      <c r="T61" s="32" t="s">
        <v>68</v>
      </c>
      <c r="U61" s="32" t="s">
        <v>68</v>
      </c>
      <c r="V61" s="32" t="s">
        <v>68</v>
      </c>
      <c r="W61" s="32" t="s">
        <v>68</v>
      </c>
      <c r="X61" s="32" t="s">
        <v>68</v>
      </c>
      <c r="Y61" s="32" t="s">
        <v>68</v>
      </c>
      <c r="Z61" s="32" t="s">
        <v>68</v>
      </c>
      <c r="AA61" s="32" t="s">
        <v>68</v>
      </c>
      <c r="AB61" s="32" t="s">
        <v>68</v>
      </c>
      <c r="AC61" s="32" t="s">
        <v>68</v>
      </c>
      <c r="AD61" s="32" t="s">
        <v>68</v>
      </c>
      <c r="AE61" s="32" t="s">
        <v>68</v>
      </c>
      <c r="AF61" s="32" t="s">
        <v>68</v>
      </c>
      <c r="AG61" s="32" t="s">
        <v>68</v>
      </c>
      <c r="AH61" s="32" t="s">
        <v>68</v>
      </c>
      <c r="AI61" s="32" t="s">
        <v>68</v>
      </c>
      <c r="AJ61" s="32" t="s">
        <v>68</v>
      </c>
      <c r="AK61" s="32" t="s">
        <v>68</v>
      </c>
      <c r="AL61" s="32" t="s">
        <v>68</v>
      </c>
      <c r="AM61" s="32" t="s">
        <v>68</v>
      </c>
      <c r="AN61" s="32" t="s">
        <v>68</v>
      </c>
      <c r="AO61" s="32" t="s">
        <v>68</v>
      </c>
      <c r="AP61" s="32" t="s">
        <v>68</v>
      </c>
      <c r="AQ61" s="32" t="s">
        <v>68</v>
      </c>
      <c r="AR61" s="32" t="s">
        <v>68</v>
      </c>
      <c r="AS61" s="32" t="s">
        <v>68</v>
      </c>
      <c r="AT61" s="32" t="s">
        <v>68</v>
      </c>
      <c r="AU61" s="32" t="s">
        <v>68</v>
      </c>
      <c r="BO61" s="32" t="s">
        <v>365</v>
      </c>
    </row>
    <row r="62" spans="1:67" s="34" customFormat="1" ht="12.5" x14ac:dyDescent="0.25">
      <c r="A62" s="31">
        <v>43713.400084155088</v>
      </c>
      <c r="B62" s="32" t="s">
        <v>100</v>
      </c>
      <c r="C62" s="32" t="s">
        <v>79</v>
      </c>
      <c r="D62" s="32" t="s">
        <v>184</v>
      </c>
      <c r="E62" s="32">
        <v>200601027</v>
      </c>
      <c r="F62" s="32" t="s">
        <v>367</v>
      </c>
      <c r="G62" s="33" t="s">
        <v>185</v>
      </c>
      <c r="H62" s="32" t="s">
        <v>664</v>
      </c>
      <c r="I62" s="32" t="s">
        <v>68</v>
      </c>
      <c r="J62" s="32" t="s">
        <v>68</v>
      </c>
      <c r="K62" s="32" t="s">
        <v>68</v>
      </c>
      <c r="L62" s="32" t="s">
        <v>68</v>
      </c>
      <c r="M62" s="32" t="s">
        <v>68</v>
      </c>
      <c r="N62" s="32" t="s">
        <v>68</v>
      </c>
      <c r="O62" s="32" t="s">
        <v>68</v>
      </c>
      <c r="P62" s="32" t="s">
        <v>68</v>
      </c>
      <c r="Q62" s="32" t="s">
        <v>68</v>
      </c>
      <c r="R62" s="32" t="s">
        <v>68</v>
      </c>
      <c r="S62" s="32" t="s">
        <v>68</v>
      </c>
      <c r="T62" s="32" t="s">
        <v>68</v>
      </c>
      <c r="BN62" s="32" t="s">
        <v>305</v>
      </c>
      <c r="BO62" s="32" t="s">
        <v>364</v>
      </c>
    </row>
    <row r="63" spans="1:67" s="34" customFormat="1" ht="12.5" x14ac:dyDescent="0.25">
      <c r="A63" s="31">
        <v>43705.386454050924</v>
      </c>
      <c r="B63" s="32" t="s">
        <v>186</v>
      </c>
      <c r="C63" s="32" t="s">
        <v>79</v>
      </c>
      <c r="D63" s="32" t="s">
        <v>187</v>
      </c>
      <c r="E63" s="32">
        <v>200600139</v>
      </c>
      <c r="F63" s="32" t="s">
        <v>637</v>
      </c>
      <c r="G63" s="33" t="s">
        <v>188</v>
      </c>
      <c r="H63" s="32" t="s">
        <v>664</v>
      </c>
      <c r="I63" s="32" t="s">
        <v>68</v>
      </c>
      <c r="J63" s="32" t="s">
        <v>68</v>
      </c>
      <c r="K63" s="32" t="s">
        <v>68</v>
      </c>
      <c r="L63" s="32" t="s">
        <v>68</v>
      </c>
      <c r="M63" s="32" t="s">
        <v>68</v>
      </c>
      <c r="N63" s="32" t="s">
        <v>68</v>
      </c>
      <c r="O63" s="32" t="s">
        <v>68</v>
      </c>
      <c r="P63" s="32" t="s">
        <v>68</v>
      </c>
      <c r="Q63" s="32" t="s">
        <v>68</v>
      </c>
      <c r="R63" s="32" t="s">
        <v>68</v>
      </c>
      <c r="S63" s="32" t="s">
        <v>68</v>
      </c>
      <c r="T63" s="32" t="s">
        <v>68</v>
      </c>
      <c r="U63" s="32" t="s">
        <v>68</v>
      </c>
      <c r="V63" s="32" t="s">
        <v>68</v>
      </c>
      <c r="W63" s="32" t="s">
        <v>68</v>
      </c>
      <c r="X63" s="32" t="s">
        <v>68</v>
      </c>
      <c r="Y63" s="32" t="s">
        <v>68</v>
      </c>
      <c r="Z63" s="32" t="s">
        <v>68</v>
      </c>
      <c r="AA63" s="32" t="s">
        <v>68</v>
      </c>
      <c r="AB63" s="32" t="s">
        <v>68</v>
      </c>
      <c r="AC63" s="32" t="s">
        <v>68</v>
      </c>
      <c r="AD63" s="32" t="s">
        <v>68</v>
      </c>
      <c r="AE63" s="32" t="s">
        <v>68</v>
      </c>
      <c r="AF63" s="32" t="s">
        <v>68</v>
      </c>
      <c r="AG63" s="32" t="s">
        <v>68</v>
      </c>
      <c r="AH63" s="32" t="s">
        <v>68</v>
      </c>
      <c r="AI63" s="32" t="s">
        <v>68</v>
      </c>
      <c r="AJ63" s="32" t="s">
        <v>68</v>
      </c>
      <c r="AK63" s="32" t="s">
        <v>68</v>
      </c>
      <c r="AL63" s="32" t="s">
        <v>68</v>
      </c>
      <c r="AM63" s="32" t="s">
        <v>68</v>
      </c>
      <c r="AN63" s="32" t="s">
        <v>68</v>
      </c>
      <c r="AO63" s="32" t="s">
        <v>68</v>
      </c>
      <c r="AP63" s="32" t="s">
        <v>68</v>
      </c>
      <c r="AQ63" s="32" t="s">
        <v>68</v>
      </c>
      <c r="AR63" s="32" t="s">
        <v>68</v>
      </c>
      <c r="AS63" s="32" t="s">
        <v>68</v>
      </c>
      <c r="AT63" s="32" t="s">
        <v>68</v>
      </c>
      <c r="AU63" s="32" t="s">
        <v>68</v>
      </c>
      <c r="AV63" s="32" t="s">
        <v>68</v>
      </c>
      <c r="AW63" s="32" t="s">
        <v>68</v>
      </c>
      <c r="AX63" s="32" t="s">
        <v>68</v>
      </c>
      <c r="AY63" s="32" t="s">
        <v>68</v>
      </c>
      <c r="AZ63" s="32" t="s">
        <v>68</v>
      </c>
      <c r="BA63" s="32" t="s">
        <v>68</v>
      </c>
      <c r="BB63" s="32" t="s">
        <v>68</v>
      </c>
      <c r="BC63" s="32" t="s">
        <v>68</v>
      </c>
      <c r="BD63" s="32" t="s">
        <v>68</v>
      </c>
      <c r="BE63" s="32" t="s">
        <v>68</v>
      </c>
      <c r="BF63" s="32" t="s">
        <v>68</v>
      </c>
      <c r="BG63" s="32" t="s">
        <v>68</v>
      </c>
      <c r="BH63" s="32" t="s">
        <v>68</v>
      </c>
      <c r="BI63" s="32" t="s">
        <v>68</v>
      </c>
      <c r="BJ63" s="32" t="s">
        <v>68</v>
      </c>
      <c r="BK63" s="32" t="s">
        <v>68</v>
      </c>
      <c r="BL63" s="32" t="s">
        <v>68</v>
      </c>
      <c r="BM63" s="32" t="s">
        <v>68</v>
      </c>
      <c r="BO63" s="32" t="s">
        <v>368</v>
      </c>
    </row>
    <row r="64" spans="1:67" s="34" customFormat="1" ht="12.5" x14ac:dyDescent="0.25">
      <c r="A64" s="31">
        <v>43717.522180740736</v>
      </c>
      <c r="B64" s="32" t="s">
        <v>369</v>
      </c>
      <c r="C64" s="32" t="s">
        <v>79</v>
      </c>
      <c r="D64" s="32" t="s">
        <v>880</v>
      </c>
      <c r="E64" s="32">
        <v>200600156</v>
      </c>
      <c r="F64" s="32" t="s">
        <v>881</v>
      </c>
      <c r="G64" s="33" t="s">
        <v>882</v>
      </c>
      <c r="H64" s="32" t="s">
        <v>664</v>
      </c>
      <c r="I64" s="32" t="s">
        <v>68</v>
      </c>
      <c r="J64" s="32" t="s">
        <v>70</v>
      </c>
      <c r="K64" s="32" t="s">
        <v>70</v>
      </c>
      <c r="L64" s="32" t="s">
        <v>68</v>
      </c>
      <c r="M64" s="32" t="s">
        <v>68</v>
      </c>
      <c r="N64" s="32" t="s">
        <v>70</v>
      </c>
      <c r="O64" s="32" t="s">
        <v>68</v>
      </c>
      <c r="P64" s="32" t="s">
        <v>68</v>
      </c>
      <c r="Q64" s="32" t="s">
        <v>70</v>
      </c>
      <c r="R64" s="32" t="s">
        <v>70</v>
      </c>
      <c r="S64" s="32" t="s">
        <v>68</v>
      </c>
      <c r="T64" s="32" t="s">
        <v>70</v>
      </c>
      <c r="U64" s="32" t="s">
        <v>68</v>
      </c>
      <c r="V64" s="32" t="s">
        <v>68</v>
      </c>
      <c r="W64" s="32" t="s">
        <v>68</v>
      </c>
      <c r="X64" s="32" t="s">
        <v>68</v>
      </c>
      <c r="Y64" s="32" t="s">
        <v>68</v>
      </c>
      <c r="Z64" s="32" t="s">
        <v>70</v>
      </c>
      <c r="AA64" s="32" t="s">
        <v>68</v>
      </c>
      <c r="AB64" s="32" t="s">
        <v>68</v>
      </c>
      <c r="AC64" s="32" t="s">
        <v>68</v>
      </c>
      <c r="AD64" s="32" t="s">
        <v>68</v>
      </c>
      <c r="AE64" s="32" t="s">
        <v>68</v>
      </c>
      <c r="AF64" s="32" t="s">
        <v>68</v>
      </c>
      <c r="AG64" s="32" t="s">
        <v>68</v>
      </c>
      <c r="AH64" s="32" t="s">
        <v>68</v>
      </c>
      <c r="AI64" s="32" t="s">
        <v>68</v>
      </c>
      <c r="AJ64" s="32" t="s">
        <v>68</v>
      </c>
      <c r="AK64" s="32" t="s">
        <v>68</v>
      </c>
      <c r="AL64" s="32" t="s">
        <v>68</v>
      </c>
      <c r="AM64" s="32" t="s">
        <v>68</v>
      </c>
      <c r="AN64" s="32" t="s">
        <v>78</v>
      </c>
      <c r="AO64" s="32" t="s">
        <v>68</v>
      </c>
      <c r="AP64" s="32" t="s">
        <v>68</v>
      </c>
      <c r="AQ64" s="32" t="s">
        <v>68</v>
      </c>
      <c r="AR64" s="32" t="s">
        <v>68</v>
      </c>
      <c r="AS64" s="32" t="s">
        <v>68</v>
      </c>
      <c r="AT64" s="32" t="s">
        <v>68</v>
      </c>
      <c r="AU64" s="32" t="s">
        <v>68</v>
      </c>
      <c r="BN64" s="32" t="s">
        <v>299</v>
      </c>
      <c r="BO64" s="32" t="s">
        <v>365</v>
      </c>
    </row>
    <row r="65" spans="1:67" s="34" customFormat="1" ht="12.5" x14ac:dyDescent="0.25">
      <c r="A65" s="31">
        <v>43711.552863263889</v>
      </c>
      <c r="B65" s="32" t="s">
        <v>189</v>
      </c>
      <c r="C65" s="32" t="s">
        <v>79</v>
      </c>
      <c r="D65" s="32" t="s">
        <v>373</v>
      </c>
      <c r="E65" s="32">
        <v>200600180</v>
      </c>
      <c r="F65" s="32" t="s">
        <v>883</v>
      </c>
      <c r="G65" s="32" t="s">
        <v>884</v>
      </c>
      <c r="H65" s="32" t="s">
        <v>664</v>
      </c>
      <c r="I65" s="32" t="s">
        <v>68</v>
      </c>
      <c r="J65" s="32" t="s">
        <v>68</v>
      </c>
      <c r="K65" s="32" t="s">
        <v>68</v>
      </c>
      <c r="L65" s="32" t="s">
        <v>68</v>
      </c>
      <c r="M65" s="32" t="s">
        <v>68</v>
      </c>
      <c r="N65" s="32" t="s">
        <v>68</v>
      </c>
      <c r="O65" s="32" t="s">
        <v>68</v>
      </c>
      <c r="P65" s="32" t="s">
        <v>68</v>
      </c>
      <c r="Q65" s="32" t="s">
        <v>68</v>
      </c>
      <c r="R65" s="32" t="s">
        <v>68</v>
      </c>
      <c r="S65" s="32" t="s">
        <v>68</v>
      </c>
      <c r="T65" s="32" t="s">
        <v>68</v>
      </c>
      <c r="U65" s="32" t="s">
        <v>68</v>
      </c>
      <c r="V65" s="32" t="s">
        <v>68</v>
      </c>
      <c r="W65" s="32" t="s">
        <v>68</v>
      </c>
      <c r="X65" s="32" t="s">
        <v>68</v>
      </c>
      <c r="Y65" s="32" t="s">
        <v>68</v>
      </c>
      <c r="Z65" s="32" t="s">
        <v>68</v>
      </c>
      <c r="AA65" s="32" t="s">
        <v>68</v>
      </c>
      <c r="AB65" s="32" t="s">
        <v>68</v>
      </c>
      <c r="AC65" s="32" t="s">
        <v>68</v>
      </c>
      <c r="AD65" s="32" t="s">
        <v>68</v>
      </c>
      <c r="AE65" s="32" t="s">
        <v>68</v>
      </c>
      <c r="AF65" s="32" t="s">
        <v>68</v>
      </c>
      <c r="AG65" s="32" t="s">
        <v>68</v>
      </c>
      <c r="AH65" s="32" t="s">
        <v>68</v>
      </c>
      <c r="AI65" s="32" t="s">
        <v>68</v>
      </c>
      <c r="AJ65" s="32" t="s">
        <v>68</v>
      </c>
      <c r="AK65" s="32" t="s">
        <v>68</v>
      </c>
      <c r="AL65" s="32" t="s">
        <v>68</v>
      </c>
      <c r="AM65" s="32" t="s">
        <v>68</v>
      </c>
      <c r="AN65" s="32" t="s">
        <v>68</v>
      </c>
      <c r="AO65" s="32" t="s">
        <v>68</v>
      </c>
      <c r="AP65" s="32" t="s">
        <v>68</v>
      </c>
      <c r="AQ65" s="32" t="s">
        <v>68</v>
      </c>
      <c r="AR65" s="32" t="s">
        <v>68</v>
      </c>
      <c r="AS65" s="32" t="s">
        <v>68</v>
      </c>
      <c r="AT65" s="32" t="s">
        <v>68</v>
      </c>
      <c r="AU65" s="32" t="s">
        <v>68</v>
      </c>
      <c r="BO65" s="32" t="s">
        <v>885</v>
      </c>
    </row>
    <row r="66" spans="1:67" s="34" customFormat="1" ht="12.5" x14ac:dyDescent="0.25">
      <c r="A66" s="31">
        <v>43707.37969725694</v>
      </c>
      <c r="B66" s="32" t="s">
        <v>190</v>
      </c>
      <c r="C66" s="32" t="s">
        <v>79</v>
      </c>
      <c r="D66" s="32" t="s">
        <v>886</v>
      </c>
      <c r="E66" s="32">
        <v>200600269</v>
      </c>
      <c r="F66" s="32" t="s">
        <v>887</v>
      </c>
      <c r="G66" s="33" t="s">
        <v>888</v>
      </c>
      <c r="H66" s="32" t="s">
        <v>664</v>
      </c>
      <c r="I66" s="32" t="s">
        <v>68</v>
      </c>
      <c r="J66" s="32" t="s">
        <v>70</v>
      </c>
      <c r="K66" s="32" t="s">
        <v>78</v>
      </c>
      <c r="L66" s="32" t="s">
        <v>70</v>
      </c>
      <c r="M66" s="32" t="s">
        <v>70</v>
      </c>
      <c r="N66" s="32" t="s">
        <v>70</v>
      </c>
      <c r="O66" s="32" t="s">
        <v>70</v>
      </c>
      <c r="P66" s="32" t="s">
        <v>70</v>
      </c>
      <c r="Q66" s="32" t="s">
        <v>70</v>
      </c>
      <c r="R66" s="32" t="s">
        <v>70</v>
      </c>
      <c r="S66" s="32" t="s">
        <v>70</v>
      </c>
      <c r="T66" s="32" t="s">
        <v>70</v>
      </c>
      <c r="U66" s="32" t="s">
        <v>70</v>
      </c>
      <c r="V66" s="32" t="s">
        <v>68</v>
      </c>
      <c r="W66" s="32" t="s">
        <v>68</v>
      </c>
      <c r="X66" s="32" t="s">
        <v>68</v>
      </c>
      <c r="Y66" s="32" t="s">
        <v>68</v>
      </c>
      <c r="Z66" s="32" t="s">
        <v>68</v>
      </c>
      <c r="AA66" s="32" t="s">
        <v>68</v>
      </c>
      <c r="AB66" s="32" t="s">
        <v>68</v>
      </c>
      <c r="AC66" s="32" t="s">
        <v>68</v>
      </c>
      <c r="AD66" s="32" t="s">
        <v>68</v>
      </c>
      <c r="AE66" s="32" t="s">
        <v>68</v>
      </c>
      <c r="AF66" s="32" t="s">
        <v>68</v>
      </c>
      <c r="AG66" s="32" t="s">
        <v>70</v>
      </c>
      <c r="AH66" s="32" t="s">
        <v>78</v>
      </c>
      <c r="AI66" s="32" t="s">
        <v>68</v>
      </c>
      <c r="AJ66" s="32" t="s">
        <v>68</v>
      </c>
      <c r="AK66" s="32" t="s">
        <v>68</v>
      </c>
      <c r="AL66" s="32" t="s">
        <v>68</v>
      </c>
      <c r="AM66" s="32" t="s">
        <v>70</v>
      </c>
      <c r="AN66" s="32" t="s">
        <v>68</v>
      </c>
      <c r="AO66" s="32" t="s">
        <v>68</v>
      </c>
      <c r="AP66" s="32" t="s">
        <v>68</v>
      </c>
      <c r="AQ66" s="32" t="s">
        <v>68</v>
      </c>
      <c r="AR66" s="32" t="s">
        <v>78</v>
      </c>
      <c r="AS66" s="32" t="s">
        <v>70</v>
      </c>
      <c r="AT66" s="32" t="s">
        <v>68</v>
      </c>
      <c r="AU66" s="32" t="s">
        <v>70</v>
      </c>
      <c r="AV66" s="32" t="s">
        <v>70</v>
      </c>
      <c r="AW66" s="32" t="s">
        <v>68</v>
      </c>
      <c r="AX66" s="32" t="s">
        <v>70</v>
      </c>
      <c r="AY66" s="32" t="s">
        <v>68</v>
      </c>
      <c r="AZ66" s="32" t="s">
        <v>68</v>
      </c>
      <c r="BA66" s="32" t="s">
        <v>78</v>
      </c>
      <c r="BB66" s="32" t="s">
        <v>70</v>
      </c>
      <c r="BC66" s="32" t="s">
        <v>68</v>
      </c>
      <c r="BD66" s="32" t="s">
        <v>70</v>
      </c>
      <c r="BE66" s="32" t="s">
        <v>78</v>
      </c>
      <c r="BF66" s="32" t="s">
        <v>68</v>
      </c>
      <c r="BG66" s="32" t="s">
        <v>70</v>
      </c>
      <c r="BH66" s="32" t="s">
        <v>78</v>
      </c>
      <c r="BI66" s="32" t="s">
        <v>70</v>
      </c>
      <c r="BJ66" s="32" t="s">
        <v>70</v>
      </c>
      <c r="BK66" s="32" t="s">
        <v>70</v>
      </c>
      <c r="BL66" s="32" t="s">
        <v>68</v>
      </c>
      <c r="BM66" s="32" t="s">
        <v>70</v>
      </c>
      <c r="BN66" s="32" t="s">
        <v>889</v>
      </c>
      <c r="BO66" s="32" t="s">
        <v>890</v>
      </c>
    </row>
    <row r="67" spans="1:67" s="34" customFormat="1" ht="12.5" x14ac:dyDescent="0.25">
      <c r="A67" s="31">
        <v>43707.451420925921</v>
      </c>
      <c r="B67" s="32" t="s">
        <v>191</v>
      </c>
      <c r="C67" s="32" t="s">
        <v>79</v>
      </c>
      <c r="D67" s="32" t="s">
        <v>192</v>
      </c>
      <c r="E67" s="32">
        <v>200600296</v>
      </c>
      <c r="F67" s="32" t="s">
        <v>891</v>
      </c>
      <c r="G67" s="33" t="s">
        <v>193</v>
      </c>
      <c r="H67" s="32" t="s">
        <v>664</v>
      </c>
      <c r="I67" s="32" t="s">
        <v>68</v>
      </c>
      <c r="J67" s="32" t="s">
        <v>68</v>
      </c>
      <c r="K67" s="32" t="s">
        <v>68</v>
      </c>
      <c r="L67" s="32" t="s">
        <v>68</v>
      </c>
      <c r="M67" s="32" t="s">
        <v>68</v>
      </c>
      <c r="N67" s="32" t="s">
        <v>68</v>
      </c>
      <c r="O67" s="32" t="s">
        <v>68</v>
      </c>
      <c r="P67" s="32" t="s">
        <v>68</v>
      </c>
      <c r="Q67" s="32" t="s">
        <v>68</v>
      </c>
      <c r="R67" s="32" t="s">
        <v>68</v>
      </c>
      <c r="S67" s="32" t="s">
        <v>68</v>
      </c>
      <c r="T67" s="32" t="s">
        <v>68</v>
      </c>
      <c r="U67" s="32" t="s">
        <v>68</v>
      </c>
      <c r="V67" s="32" t="s">
        <v>68</v>
      </c>
      <c r="W67" s="32" t="s">
        <v>68</v>
      </c>
      <c r="X67" s="32" t="s">
        <v>68</v>
      </c>
      <c r="Y67" s="32" t="s">
        <v>68</v>
      </c>
      <c r="Z67" s="32" t="s">
        <v>68</v>
      </c>
      <c r="AA67" s="32" t="s">
        <v>68</v>
      </c>
      <c r="AB67" s="32" t="s">
        <v>68</v>
      </c>
      <c r="AC67" s="32" t="s">
        <v>68</v>
      </c>
      <c r="AD67" s="32" t="s">
        <v>68</v>
      </c>
      <c r="AE67" s="32" t="s">
        <v>68</v>
      </c>
      <c r="AF67" s="32" t="s">
        <v>68</v>
      </c>
      <c r="AG67" s="32" t="s">
        <v>68</v>
      </c>
      <c r="AH67" s="32" t="s">
        <v>68</v>
      </c>
      <c r="AI67" s="32" t="s">
        <v>68</v>
      </c>
      <c r="AJ67" s="32" t="s">
        <v>68</v>
      </c>
      <c r="AK67" s="32" t="s">
        <v>68</v>
      </c>
      <c r="AL67" s="32" t="s">
        <v>68</v>
      </c>
      <c r="AM67" s="32" t="s">
        <v>68</v>
      </c>
      <c r="AN67" s="32" t="s">
        <v>68</v>
      </c>
      <c r="AO67" s="32" t="s">
        <v>68</v>
      </c>
      <c r="AP67" s="32" t="s">
        <v>68</v>
      </c>
      <c r="AQ67" s="32" t="s">
        <v>68</v>
      </c>
      <c r="AR67" s="32" t="s">
        <v>68</v>
      </c>
      <c r="AS67" s="32" t="s">
        <v>68</v>
      </c>
      <c r="AT67" s="32" t="s">
        <v>68</v>
      </c>
      <c r="AU67" s="32" t="s">
        <v>68</v>
      </c>
      <c r="AV67" s="32" t="s">
        <v>68</v>
      </c>
      <c r="AW67" s="32" t="s">
        <v>68</v>
      </c>
      <c r="AX67" s="32" t="s">
        <v>68</v>
      </c>
      <c r="AY67" s="32" t="s">
        <v>68</v>
      </c>
      <c r="AZ67" s="32" t="s">
        <v>68</v>
      </c>
      <c r="BA67" s="32" t="s">
        <v>68</v>
      </c>
      <c r="BB67" s="32" t="s">
        <v>68</v>
      </c>
      <c r="BC67" s="32" t="s">
        <v>68</v>
      </c>
      <c r="BD67" s="32" t="s">
        <v>68</v>
      </c>
      <c r="BE67" s="32" t="s">
        <v>68</v>
      </c>
      <c r="BF67" s="32" t="s">
        <v>68</v>
      </c>
      <c r="BG67" s="32" t="s">
        <v>68</v>
      </c>
      <c r="BH67" s="32" t="s">
        <v>68</v>
      </c>
      <c r="BI67" s="32" t="s">
        <v>68</v>
      </c>
      <c r="BJ67" s="32" t="s">
        <v>68</v>
      </c>
      <c r="BK67" s="32" t="s">
        <v>68</v>
      </c>
      <c r="BL67" s="32" t="s">
        <v>68</v>
      </c>
      <c r="BM67" s="32" t="s">
        <v>68</v>
      </c>
      <c r="BN67" s="32" t="s">
        <v>892</v>
      </c>
      <c r="BO67" s="32" t="s">
        <v>375</v>
      </c>
    </row>
    <row r="68" spans="1:67" s="34" customFormat="1" ht="12.5" x14ac:dyDescent="0.25">
      <c r="A68" s="31">
        <v>43707.527432662042</v>
      </c>
      <c r="B68" s="32" t="s">
        <v>194</v>
      </c>
      <c r="C68" s="32" t="s">
        <v>79</v>
      </c>
      <c r="D68" s="32" t="s">
        <v>714</v>
      </c>
      <c r="E68" s="32">
        <v>200600307</v>
      </c>
      <c r="F68" s="32" t="s">
        <v>638</v>
      </c>
      <c r="G68" s="32" t="s">
        <v>893</v>
      </c>
      <c r="H68" s="32" t="s">
        <v>664</v>
      </c>
      <c r="AV68" s="32" t="s">
        <v>68</v>
      </c>
      <c r="AW68" s="32" t="s">
        <v>68</v>
      </c>
      <c r="AX68" s="32" t="s">
        <v>68</v>
      </c>
      <c r="AY68" s="32" t="s">
        <v>68</v>
      </c>
      <c r="AZ68" s="32" t="s">
        <v>68</v>
      </c>
      <c r="BA68" s="32" t="s">
        <v>68</v>
      </c>
      <c r="BB68" s="32" t="s">
        <v>68</v>
      </c>
      <c r="BC68" s="32" t="s">
        <v>68</v>
      </c>
      <c r="BD68" s="32" t="s">
        <v>68</v>
      </c>
      <c r="BE68" s="32" t="s">
        <v>68</v>
      </c>
      <c r="BF68" s="32" t="s">
        <v>68</v>
      </c>
      <c r="BG68" s="32" t="s">
        <v>68</v>
      </c>
      <c r="BH68" s="32" t="s">
        <v>68</v>
      </c>
      <c r="BI68" s="32" t="s">
        <v>68</v>
      </c>
      <c r="BJ68" s="32" t="s">
        <v>68</v>
      </c>
      <c r="BK68" s="32" t="s">
        <v>68</v>
      </c>
      <c r="BL68" s="32" t="s">
        <v>68</v>
      </c>
      <c r="BM68" s="32" t="s">
        <v>68</v>
      </c>
      <c r="BO68" s="32" t="s">
        <v>377</v>
      </c>
    </row>
    <row r="69" spans="1:67" s="34" customFormat="1" ht="12.5" x14ac:dyDescent="0.25">
      <c r="A69" s="31">
        <v>43705.463676493055</v>
      </c>
      <c r="B69" s="32" t="s">
        <v>715</v>
      </c>
      <c r="C69" s="32" t="s">
        <v>79</v>
      </c>
      <c r="D69" s="32" t="s">
        <v>894</v>
      </c>
      <c r="E69" s="32">
        <v>200601022</v>
      </c>
      <c r="F69" s="32" t="s">
        <v>717</v>
      </c>
      <c r="G69" s="33" t="s">
        <v>718</v>
      </c>
      <c r="H69" s="32" t="s">
        <v>664</v>
      </c>
      <c r="AV69" s="32" t="s">
        <v>68</v>
      </c>
      <c r="AW69" s="32" t="s">
        <v>68</v>
      </c>
      <c r="AX69" s="32" t="s">
        <v>68</v>
      </c>
      <c r="AY69" s="32" t="s">
        <v>68</v>
      </c>
      <c r="AZ69" s="32" t="s">
        <v>68</v>
      </c>
      <c r="BA69" s="32" t="s">
        <v>70</v>
      </c>
      <c r="BB69" s="32" t="s">
        <v>68</v>
      </c>
      <c r="BC69" s="32" t="s">
        <v>68</v>
      </c>
      <c r="BD69" s="32" t="s">
        <v>70</v>
      </c>
      <c r="BE69" s="32" t="s">
        <v>68</v>
      </c>
      <c r="BF69" s="32" t="s">
        <v>68</v>
      </c>
      <c r="BG69" s="32" t="s">
        <v>68</v>
      </c>
      <c r="BH69" s="32" t="s">
        <v>68</v>
      </c>
      <c r="BI69" s="32" t="s">
        <v>68</v>
      </c>
      <c r="BJ69" s="32" t="s">
        <v>68</v>
      </c>
      <c r="BK69" s="32" t="s">
        <v>68</v>
      </c>
      <c r="BL69" s="32" t="s">
        <v>68</v>
      </c>
      <c r="BM69" s="32" t="s">
        <v>70</v>
      </c>
      <c r="BN69" s="32" t="s">
        <v>305</v>
      </c>
      <c r="BO69" s="32" t="s">
        <v>719</v>
      </c>
    </row>
    <row r="70" spans="1:67" s="34" customFormat="1" ht="12.5" x14ac:dyDescent="0.25">
      <c r="A70" s="31">
        <v>43707.472437812496</v>
      </c>
      <c r="B70" s="32" t="s">
        <v>895</v>
      </c>
      <c r="C70" s="32" t="s">
        <v>79</v>
      </c>
      <c r="D70" s="32" t="s">
        <v>196</v>
      </c>
      <c r="E70" s="32">
        <v>200600321</v>
      </c>
      <c r="F70" s="32" t="s">
        <v>197</v>
      </c>
      <c r="G70" s="33" t="s">
        <v>198</v>
      </c>
      <c r="H70" s="32" t="s">
        <v>664</v>
      </c>
      <c r="I70" s="32" t="s">
        <v>68</v>
      </c>
      <c r="J70" s="32" t="s">
        <v>68</v>
      </c>
      <c r="K70" s="32" t="s">
        <v>68</v>
      </c>
      <c r="L70" s="32" t="s">
        <v>68</v>
      </c>
      <c r="M70" s="32" t="s">
        <v>68</v>
      </c>
      <c r="N70" s="32" t="s">
        <v>68</v>
      </c>
      <c r="O70" s="32" t="s">
        <v>68</v>
      </c>
      <c r="P70" s="32" t="s">
        <v>68</v>
      </c>
      <c r="Q70" s="32" t="s">
        <v>68</v>
      </c>
      <c r="R70" s="32" t="s">
        <v>68</v>
      </c>
      <c r="S70" s="32" t="s">
        <v>68</v>
      </c>
      <c r="T70" s="32" t="s">
        <v>68</v>
      </c>
      <c r="U70" s="32" t="s">
        <v>68</v>
      </c>
      <c r="V70" s="32" t="s">
        <v>68</v>
      </c>
      <c r="W70" s="32" t="s">
        <v>68</v>
      </c>
      <c r="X70" s="32" t="s">
        <v>68</v>
      </c>
      <c r="Y70" s="32" t="s">
        <v>68</v>
      </c>
      <c r="Z70" s="32" t="s">
        <v>68</v>
      </c>
      <c r="AA70" s="32" t="s">
        <v>68</v>
      </c>
      <c r="AB70" s="32" t="s">
        <v>68</v>
      </c>
      <c r="AC70" s="32" t="s">
        <v>68</v>
      </c>
      <c r="AD70" s="32" t="s">
        <v>68</v>
      </c>
      <c r="AE70" s="32" t="s">
        <v>68</v>
      </c>
      <c r="AF70" s="32" t="s">
        <v>68</v>
      </c>
      <c r="AG70" s="32" t="s">
        <v>68</v>
      </c>
      <c r="AH70" s="32" t="s">
        <v>68</v>
      </c>
      <c r="AI70" s="32" t="s">
        <v>68</v>
      </c>
      <c r="AJ70" s="32" t="s">
        <v>68</v>
      </c>
      <c r="AK70" s="32" t="s">
        <v>68</v>
      </c>
      <c r="AL70" s="32" t="s">
        <v>68</v>
      </c>
      <c r="AM70" s="32" t="s">
        <v>68</v>
      </c>
      <c r="AN70" s="32" t="s">
        <v>68</v>
      </c>
      <c r="AO70" s="32" t="s">
        <v>68</v>
      </c>
      <c r="AP70" s="32" t="s">
        <v>68</v>
      </c>
      <c r="AQ70" s="32" t="s">
        <v>68</v>
      </c>
      <c r="AR70" s="32" t="s">
        <v>68</v>
      </c>
      <c r="AS70" s="32" t="s">
        <v>68</v>
      </c>
      <c r="AT70" s="32" t="s">
        <v>68</v>
      </c>
      <c r="AU70" s="32" t="s">
        <v>68</v>
      </c>
      <c r="BO70" s="32" t="s">
        <v>374</v>
      </c>
    </row>
    <row r="71" spans="1:67" s="34" customFormat="1" ht="12.5" x14ac:dyDescent="0.25">
      <c r="A71" s="31">
        <v>43707.374828587963</v>
      </c>
      <c r="B71" s="32" t="s">
        <v>80</v>
      </c>
      <c r="C71" s="32" t="s">
        <v>79</v>
      </c>
      <c r="D71" s="32" t="s">
        <v>378</v>
      </c>
      <c r="E71" s="32">
        <v>200600378</v>
      </c>
      <c r="F71" s="32" t="s">
        <v>81</v>
      </c>
      <c r="G71" s="33" t="s">
        <v>199</v>
      </c>
      <c r="H71" s="32" t="s">
        <v>664</v>
      </c>
      <c r="I71" s="32" t="s">
        <v>68</v>
      </c>
      <c r="J71" s="32" t="s">
        <v>68</v>
      </c>
      <c r="K71" s="32" t="s">
        <v>70</v>
      </c>
      <c r="L71" s="32" t="s">
        <v>68</v>
      </c>
      <c r="M71" s="32" t="s">
        <v>68</v>
      </c>
      <c r="N71" s="32" t="s">
        <v>70</v>
      </c>
      <c r="O71" s="32" t="s">
        <v>68</v>
      </c>
      <c r="P71" s="32" t="s">
        <v>68</v>
      </c>
      <c r="Q71" s="32" t="s">
        <v>68</v>
      </c>
      <c r="R71" s="32" t="s">
        <v>68</v>
      </c>
      <c r="S71" s="32" t="s">
        <v>70</v>
      </c>
      <c r="T71" s="32" t="s">
        <v>68</v>
      </c>
      <c r="U71" s="32" t="s">
        <v>68</v>
      </c>
      <c r="V71" s="32" t="s">
        <v>68</v>
      </c>
      <c r="W71" s="32" t="s">
        <v>68</v>
      </c>
      <c r="X71" s="32" t="s">
        <v>68</v>
      </c>
      <c r="Y71" s="32" t="s">
        <v>68</v>
      </c>
      <c r="Z71" s="32" t="s">
        <v>68</v>
      </c>
      <c r="AA71" s="32" t="s">
        <v>68</v>
      </c>
      <c r="AB71" s="32" t="s">
        <v>68</v>
      </c>
      <c r="AC71" s="32" t="s">
        <v>68</v>
      </c>
      <c r="AD71" s="32" t="s">
        <v>68</v>
      </c>
      <c r="AE71" s="32" t="s">
        <v>68</v>
      </c>
      <c r="AF71" s="32" t="s">
        <v>68</v>
      </c>
      <c r="AG71" s="32" t="s">
        <v>68</v>
      </c>
      <c r="AH71" s="32" t="s">
        <v>68</v>
      </c>
      <c r="AI71" s="32" t="s">
        <v>68</v>
      </c>
      <c r="AJ71" s="32" t="s">
        <v>68</v>
      </c>
      <c r="AK71" s="32" t="s">
        <v>68</v>
      </c>
      <c r="AL71" s="32" t="s">
        <v>68</v>
      </c>
      <c r="AM71" s="32" t="s">
        <v>68</v>
      </c>
      <c r="AN71" s="32" t="s">
        <v>70</v>
      </c>
      <c r="AO71" s="32" t="s">
        <v>68</v>
      </c>
      <c r="AP71" s="32" t="s">
        <v>70</v>
      </c>
      <c r="AQ71" s="32" t="s">
        <v>68</v>
      </c>
      <c r="AR71" s="32" t="s">
        <v>68</v>
      </c>
      <c r="AS71" s="32" t="s">
        <v>70</v>
      </c>
      <c r="AT71" s="32" t="s">
        <v>68</v>
      </c>
      <c r="AU71" s="32" t="s">
        <v>68</v>
      </c>
      <c r="BN71" s="32" t="s">
        <v>316</v>
      </c>
      <c r="BO71" s="32" t="s">
        <v>379</v>
      </c>
    </row>
    <row r="72" spans="1:67" s="34" customFormat="1" ht="12.5" x14ac:dyDescent="0.25">
      <c r="A72" s="31">
        <v>43711.581589965281</v>
      </c>
      <c r="B72" s="32" t="s">
        <v>387</v>
      </c>
      <c r="C72" s="32" t="s">
        <v>79</v>
      </c>
      <c r="D72" s="32" t="s">
        <v>388</v>
      </c>
      <c r="E72" s="32">
        <v>200600447</v>
      </c>
      <c r="F72" s="32" t="s">
        <v>684</v>
      </c>
      <c r="G72" s="32" t="s">
        <v>685</v>
      </c>
      <c r="H72" s="32" t="s">
        <v>664</v>
      </c>
      <c r="AV72" s="32" t="s">
        <v>89</v>
      </c>
      <c r="AW72" s="32" t="s">
        <v>68</v>
      </c>
      <c r="AX72" s="32" t="s">
        <v>68</v>
      </c>
      <c r="AY72" s="32" t="s">
        <v>68</v>
      </c>
      <c r="AZ72" s="32" t="s">
        <v>68</v>
      </c>
      <c r="BA72" s="32" t="s">
        <v>68</v>
      </c>
      <c r="BB72" s="32" t="s">
        <v>68</v>
      </c>
      <c r="BC72" s="32" t="s">
        <v>68</v>
      </c>
      <c r="BD72" s="32" t="s">
        <v>89</v>
      </c>
      <c r="BE72" s="32" t="s">
        <v>68</v>
      </c>
      <c r="BF72" s="32" t="s">
        <v>68</v>
      </c>
      <c r="BG72" s="32" t="s">
        <v>70</v>
      </c>
      <c r="BH72" s="32" t="s">
        <v>70</v>
      </c>
      <c r="BI72" s="32" t="s">
        <v>68</v>
      </c>
      <c r="BJ72" s="32" t="s">
        <v>68</v>
      </c>
      <c r="BK72" s="32" t="s">
        <v>70</v>
      </c>
      <c r="BL72" s="32" t="s">
        <v>89</v>
      </c>
      <c r="BM72" s="32" t="s">
        <v>68</v>
      </c>
      <c r="BN72" s="32" t="s">
        <v>318</v>
      </c>
      <c r="BO72" s="32" t="s">
        <v>896</v>
      </c>
    </row>
    <row r="73" spans="1:67" s="34" customFormat="1" ht="12.5" x14ac:dyDescent="0.25">
      <c r="A73" s="31">
        <v>43708.748748645834</v>
      </c>
      <c r="B73" s="32" t="s">
        <v>200</v>
      </c>
      <c r="C73" s="32" t="s">
        <v>79</v>
      </c>
      <c r="D73" s="32" t="s">
        <v>897</v>
      </c>
      <c r="E73" s="32">
        <v>200600484</v>
      </c>
      <c r="F73" s="32" t="s">
        <v>732</v>
      </c>
      <c r="G73" s="33" t="s">
        <v>202</v>
      </c>
      <c r="H73" s="32" t="s">
        <v>664</v>
      </c>
      <c r="AV73" s="32" t="s">
        <v>68</v>
      </c>
      <c r="AW73" s="32" t="s">
        <v>68</v>
      </c>
      <c r="AX73" s="32" t="s">
        <v>68</v>
      </c>
      <c r="AY73" s="32" t="s">
        <v>68</v>
      </c>
      <c r="AZ73" s="32" t="s">
        <v>68</v>
      </c>
      <c r="BA73" s="32" t="s">
        <v>68</v>
      </c>
      <c r="BB73" s="32" t="s">
        <v>68</v>
      </c>
      <c r="BC73" s="32" t="s">
        <v>68</v>
      </c>
      <c r="BD73" s="32" t="s">
        <v>68</v>
      </c>
      <c r="BE73" s="32" t="s">
        <v>68</v>
      </c>
      <c r="BF73" s="32" t="s">
        <v>68</v>
      </c>
      <c r="BG73" s="32" t="s">
        <v>68</v>
      </c>
      <c r="BH73" s="32" t="s">
        <v>68</v>
      </c>
      <c r="BI73" s="32" t="s">
        <v>68</v>
      </c>
      <c r="BJ73" s="32" t="s">
        <v>68</v>
      </c>
      <c r="BK73" s="32" t="s">
        <v>68</v>
      </c>
      <c r="BL73" s="32" t="s">
        <v>68</v>
      </c>
      <c r="BM73" s="32" t="s">
        <v>68</v>
      </c>
      <c r="BN73" s="32" t="s">
        <v>295</v>
      </c>
      <c r="BO73" s="32" t="s">
        <v>364</v>
      </c>
    </row>
    <row r="74" spans="1:67" s="34" customFormat="1" ht="12.5" x14ac:dyDescent="0.25">
      <c r="A74" s="31">
        <v>43711.500626851848</v>
      </c>
      <c r="B74" s="32" t="s">
        <v>91</v>
      </c>
      <c r="C74" s="32" t="s">
        <v>79</v>
      </c>
      <c r="D74" s="32" t="s">
        <v>898</v>
      </c>
      <c r="E74" s="32">
        <v>200600054</v>
      </c>
      <c r="F74" s="32" t="s">
        <v>899</v>
      </c>
      <c r="G74" s="33" t="s">
        <v>204</v>
      </c>
      <c r="H74" s="32" t="s">
        <v>664</v>
      </c>
      <c r="I74" s="32" t="s">
        <v>68</v>
      </c>
      <c r="J74" s="32" t="s">
        <v>68</v>
      </c>
      <c r="K74" s="32" t="s">
        <v>70</v>
      </c>
      <c r="L74" s="32" t="s">
        <v>68</v>
      </c>
      <c r="M74" s="32" t="s">
        <v>68</v>
      </c>
      <c r="N74" s="32" t="s">
        <v>70</v>
      </c>
      <c r="O74" s="32" t="s">
        <v>68</v>
      </c>
      <c r="P74" s="32" t="s">
        <v>68</v>
      </c>
      <c r="Q74" s="32" t="s">
        <v>68</v>
      </c>
      <c r="R74" s="32" t="s">
        <v>68</v>
      </c>
      <c r="S74" s="32" t="s">
        <v>68</v>
      </c>
      <c r="T74" s="32" t="s">
        <v>68</v>
      </c>
      <c r="U74" s="32" t="s">
        <v>68</v>
      </c>
      <c r="V74" s="32" t="s">
        <v>68</v>
      </c>
      <c r="W74" s="32" t="s">
        <v>68</v>
      </c>
      <c r="X74" s="32" t="s">
        <v>68</v>
      </c>
      <c r="Y74" s="32" t="s">
        <v>68</v>
      </c>
      <c r="Z74" s="32" t="s">
        <v>68</v>
      </c>
      <c r="AA74" s="32" t="s">
        <v>68</v>
      </c>
      <c r="AB74" s="32" t="s">
        <v>70</v>
      </c>
      <c r="AC74" s="32" t="s">
        <v>68</v>
      </c>
      <c r="AD74" s="32" t="s">
        <v>68</v>
      </c>
      <c r="AE74" s="32" t="s">
        <v>68</v>
      </c>
      <c r="AF74" s="32" t="s">
        <v>70</v>
      </c>
      <c r="AG74" s="32" t="s">
        <v>68</v>
      </c>
      <c r="AH74" s="32" t="s">
        <v>68</v>
      </c>
      <c r="AI74" s="32" t="s">
        <v>68</v>
      </c>
      <c r="AJ74" s="32" t="s">
        <v>68</v>
      </c>
      <c r="AK74" s="32" t="s">
        <v>68</v>
      </c>
      <c r="AL74" s="32" t="s">
        <v>68</v>
      </c>
      <c r="AM74" s="32" t="s">
        <v>68</v>
      </c>
      <c r="AN74" s="32" t="s">
        <v>68</v>
      </c>
      <c r="AO74" s="32" t="s">
        <v>68</v>
      </c>
      <c r="AP74" s="32" t="s">
        <v>68</v>
      </c>
      <c r="AQ74" s="32" t="s">
        <v>68</v>
      </c>
      <c r="AR74" s="32" t="s">
        <v>68</v>
      </c>
      <c r="AS74" s="32" t="s">
        <v>68</v>
      </c>
      <c r="AT74" s="32" t="s">
        <v>68</v>
      </c>
      <c r="AU74" s="32" t="s">
        <v>68</v>
      </c>
      <c r="BO74" s="32" t="s">
        <v>389</v>
      </c>
    </row>
    <row r="75" spans="1:67" s="34" customFormat="1" ht="12.5" x14ac:dyDescent="0.25">
      <c r="A75" s="31">
        <v>43710.827013587965</v>
      </c>
      <c r="B75" s="32" t="s">
        <v>203</v>
      </c>
      <c r="C75" s="32" t="s">
        <v>79</v>
      </c>
      <c r="D75" s="32" t="s">
        <v>900</v>
      </c>
      <c r="E75" s="32">
        <v>200600568</v>
      </c>
      <c r="F75" s="32" t="s">
        <v>901</v>
      </c>
      <c r="G75" s="33" t="s">
        <v>902</v>
      </c>
      <c r="H75" s="32" t="s">
        <v>664</v>
      </c>
      <c r="I75" s="32" t="s">
        <v>68</v>
      </c>
      <c r="J75" s="32" t="s">
        <v>68</v>
      </c>
      <c r="K75" s="32" t="s">
        <v>68</v>
      </c>
      <c r="L75" s="32" t="s">
        <v>68</v>
      </c>
      <c r="M75" s="32" t="s">
        <v>68</v>
      </c>
      <c r="N75" s="32" t="s">
        <v>68</v>
      </c>
      <c r="O75" s="32" t="s">
        <v>68</v>
      </c>
      <c r="P75" s="32" t="s">
        <v>68</v>
      </c>
      <c r="Q75" s="32" t="s">
        <v>68</v>
      </c>
      <c r="R75" s="32" t="s">
        <v>68</v>
      </c>
      <c r="S75" s="32" t="s">
        <v>68</v>
      </c>
      <c r="T75" s="32" t="s">
        <v>68</v>
      </c>
      <c r="U75" s="32" t="s">
        <v>68</v>
      </c>
      <c r="V75" s="32" t="s">
        <v>70</v>
      </c>
      <c r="W75" s="32" t="s">
        <v>68</v>
      </c>
      <c r="X75" s="32" t="s">
        <v>70</v>
      </c>
      <c r="Y75" s="32" t="s">
        <v>68</v>
      </c>
      <c r="Z75" s="32" t="s">
        <v>68</v>
      </c>
      <c r="AA75" s="32" t="s">
        <v>68</v>
      </c>
      <c r="AB75" s="32" t="s">
        <v>68</v>
      </c>
      <c r="AC75" s="32" t="s">
        <v>68</v>
      </c>
      <c r="AD75" s="32" t="s">
        <v>68</v>
      </c>
      <c r="AE75" s="32" t="s">
        <v>68</v>
      </c>
      <c r="AF75" s="32" t="s">
        <v>68</v>
      </c>
      <c r="AG75" s="32" t="s">
        <v>70</v>
      </c>
      <c r="AH75" s="32" t="s">
        <v>70</v>
      </c>
      <c r="AI75" s="32" t="s">
        <v>68</v>
      </c>
      <c r="AJ75" s="32" t="s">
        <v>68</v>
      </c>
      <c r="AK75" s="32" t="s">
        <v>68</v>
      </c>
      <c r="AL75" s="32" t="s">
        <v>68</v>
      </c>
      <c r="AM75" s="32" t="s">
        <v>68</v>
      </c>
      <c r="AN75" s="32" t="s">
        <v>68</v>
      </c>
      <c r="AO75" s="32" t="s">
        <v>68</v>
      </c>
      <c r="AP75" s="32" t="s">
        <v>70</v>
      </c>
      <c r="AQ75" s="32" t="s">
        <v>68</v>
      </c>
      <c r="AR75" s="32" t="s">
        <v>70</v>
      </c>
      <c r="AS75" s="32" t="s">
        <v>70</v>
      </c>
      <c r="AT75" s="32" t="s">
        <v>68</v>
      </c>
      <c r="AU75" s="32" t="s">
        <v>68</v>
      </c>
      <c r="BN75" s="32" t="s">
        <v>903</v>
      </c>
      <c r="BO75" s="32" t="s">
        <v>904</v>
      </c>
    </row>
    <row r="76" spans="1:67" s="34" customFormat="1" ht="12.5" x14ac:dyDescent="0.25">
      <c r="A76" s="31">
        <v>43707.501815613425</v>
      </c>
      <c r="B76" s="32" t="s">
        <v>205</v>
      </c>
      <c r="C76" s="32" t="s">
        <v>79</v>
      </c>
      <c r="D76" s="32" t="s">
        <v>390</v>
      </c>
      <c r="E76" s="32">
        <v>200601070</v>
      </c>
      <c r="F76" s="32" t="s">
        <v>905</v>
      </c>
      <c r="G76" s="33" t="s">
        <v>206</v>
      </c>
      <c r="H76" s="32" t="s">
        <v>664</v>
      </c>
      <c r="I76" s="32" t="s">
        <v>70</v>
      </c>
      <c r="J76" s="32" t="s">
        <v>78</v>
      </c>
      <c r="K76" s="32" t="s">
        <v>68</v>
      </c>
      <c r="L76" s="32" t="s">
        <v>70</v>
      </c>
      <c r="M76" s="32" t="s">
        <v>70</v>
      </c>
      <c r="N76" s="32" t="s">
        <v>70</v>
      </c>
      <c r="O76" s="32" t="s">
        <v>68</v>
      </c>
      <c r="P76" s="32" t="s">
        <v>68</v>
      </c>
      <c r="Q76" s="32" t="s">
        <v>70</v>
      </c>
      <c r="R76" s="32" t="s">
        <v>70</v>
      </c>
      <c r="S76" s="32" t="s">
        <v>68</v>
      </c>
      <c r="T76" s="32" t="s">
        <v>68</v>
      </c>
      <c r="U76" s="32" t="s">
        <v>68</v>
      </c>
      <c r="V76" s="32" t="s">
        <v>68</v>
      </c>
      <c r="W76" s="32" t="s">
        <v>78</v>
      </c>
      <c r="X76" s="32" t="s">
        <v>68</v>
      </c>
      <c r="Y76" s="32" t="s">
        <v>68</v>
      </c>
      <c r="Z76" s="32" t="s">
        <v>78</v>
      </c>
      <c r="AA76" s="32" t="s">
        <v>68</v>
      </c>
      <c r="AB76" s="32" t="s">
        <v>68</v>
      </c>
      <c r="AC76" s="32" t="s">
        <v>78</v>
      </c>
      <c r="AD76" s="32" t="s">
        <v>68</v>
      </c>
      <c r="AE76" s="32" t="s">
        <v>70</v>
      </c>
      <c r="AF76" s="32" t="s">
        <v>68</v>
      </c>
      <c r="AG76" s="32" t="s">
        <v>68</v>
      </c>
      <c r="AH76" s="32" t="s">
        <v>70</v>
      </c>
      <c r="AI76" s="32" t="s">
        <v>68</v>
      </c>
      <c r="AJ76" s="32" t="s">
        <v>68</v>
      </c>
      <c r="AK76" s="32" t="s">
        <v>68</v>
      </c>
      <c r="AL76" s="32" t="s">
        <v>68</v>
      </c>
      <c r="AM76" s="32" t="s">
        <v>68</v>
      </c>
      <c r="AN76" s="32" t="s">
        <v>68</v>
      </c>
      <c r="AO76" s="32" t="s">
        <v>68</v>
      </c>
      <c r="AP76" s="32" t="s">
        <v>68</v>
      </c>
      <c r="AQ76" s="32" t="s">
        <v>68</v>
      </c>
      <c r="AR76" s="32" t="s">
        <v>68</v>
      </c>
      <c r="AS76" s="32" t="s">
        <v>70</v>
      </c>
      <c r="AT76" s="32" t="s">
        <v>78</v>
      </c>
      <c r="AU76" s="32" t="s">
        <v>68</v>
      </c>
      <c r="BN76" s="32" t="s">
        <v>391</v>
      </c>
      <c r="BO76" s="32" t="s">
        <v>377</v>
      </c>
    </row>
    <row r="77" spans="1:67" s="34" customFormat="1" ht="12.5" x14ac:dyDescent="0.25">
      <c r="A77" s="31">
        <v>43707.281053946761</v>
      </c>
      <c r="B77" s="32" t="s">
        <v>207</v>
      </c>
      <c r="C77" s="32" t="s">
        <v>79</v>
      </c>
      <c r="D77" s="32" t="s">
        <v>906</v>
      </c>
      <c r="E77" s="32">
        <v>200600603</v>
      </c>
      <c r="F77" s="32" t="s">
        <v>907</v>
      </c>
      <c r="G77" s="33" t="s">
        <v>208</v>
      </c>
      <c r="H77" s="32" t="s">
        <v>664</v>
      </c>
      <c r="I77" s="32" t="s">
        <v>70</v>
      </c>
      <c r="J77" s="32" t="s">
        <v>70</v>
      </c>
      <c r="K77" s="32" t="s">
        <v>68</v>
      </c>
      <c r="L77" s="32" t="s">
        <v>68</v>
      </c>
      <c r="M77" s="32" t="s">
        <v>70</v>
      </c>
      <c r="N77" s="32" t="s">
        <v>68</v>
      </c>
      <c r="O77" s="32" t="s">
        <v>68</v>
      </c>
      <c r="P77" s="32" t="s">
        <v>68</v>
      </c>
      <c r="Q77" s="32" t="s">
        <v>70</v>
      </c>
      <c r="R77" s="32" t="s">
        <v>70</v>
      </c>
      <c r="S77" s="32" t="s">
        <v>68</v>
      </c>
      <c r="T77" s="32" t="s">
        <v>68</v>
      </c>
      <c r="U77" s="32" t="s">
        <v>70</v>
      </c>
      <c r="V77" s="32" t="s">
        <v>70</v>
      </c>
      <c r="W77" s="32" t="s">
        <v>70</v>
      </c>
      <c r="Y77" s="32" t="s">
        <v>68</v>
      </c>
      <c r="Z77" s="32" t="s">
        <v>70</v>
      </c>
      <c r="AA77" s="32" t="s">
        <v>70</v>
      </c>
      <c r="AB77" s="32" t="s">
        <v>70</v>
      </c>
      <c r="AC77" s="32" t="s">
        <v>70</v>
      </c>
      <c r="AD77" s="32" t="s">
        <v>68</v>
      </c>
      <c r="AE77" s="32" t="s">
        <v>70</v>
      </c>
      <c r="AF77" s="32" t="s">
        <v>70</v>
      </c>
      <c r="AG77" s="32" t="s">
        <v>68</v>
      </c>
      <c r="AH77" s="32" t="s">
        <v>70</v>
      </c>
      <c r="AI77" s="32" t="s">
        <v>70</v>
      </c>
      <c r="AJ77" s="32" t="s">
        <v>70</v>
      </c>
      <c r="AK77" s="32" t="s">
        <v>70</v>
      </c>
      <c r="AL77" s="32" t="s">
        <v>68</v>
      </c>
      <c r="AM77" s="32" t="s">
        <v>68</v>
      </c>
      <c r="AN77" s="32" t="s">
        <v>68</v>
      </c>
      <c r="AO77" s="32" t="s">
        <v>70</v>
      </c>
      <c r="AP77" s="32" t="s">
        <v>70</v>
      </c>
      <c r="AQ77" s="32" t="s">
        <v>70</v>
      </c>
      <c r="AR77" s="32" t="s">
        <v>68</v>
      </c>
      <c r="AS77" s="32" t="s">
        <v>68</v>
      </c>
      <c r="AT77" s="32" t="s">
        <v>68</v>
      </c>
      <c r="AU77" s="32" t="s">
        <v>68</v>
      </c>
      <c r="BN77" s="32" t="s">
        <v>908</v>
      </c>
      <c r="BO77" s="32" t="s">
        <v>365</v>
      </c>
    </row>
    <row r="78" spans="1:67" s="34" customFormat="1" ht="12.5" x14ac:dyDescent="0.25">
      <c r="A78" s="31">
        <v>43714.419838090282</v>
      </c>
      <c r="B78" s="32" t="s">
        <v>392</v>
      </c>
      <c r="C78" s="32" t="s">
        <v>79</v>
      </c>
      <c r="D78" s="32" t="s">
        <v>909</v>
      </c>
      <c r="E78" s="32">
        <v>200600645</v>
      </c>
      <c r="F78" s="32" t="s">
        <v>910</v>
      </c>
      <c r="G78" s="32" t="s">
        <v>911</v>
      </c>
      <c r="H78" s="32" t="s">
        <v>664</v>
      </c>
      <c r="AA78" s="32" t="s">
        <v>70</v>
      </c>
      <c r="AB78" s="32" t="s">
        <v>78</v>
      </c>
      <c r="AC78" s="32" t="s">
        <v>78</v>
      </c>
      <c r="AD78" s="32" t="s">
        <v>70</v>
      </c>
      <c r="AE78" s="32" t="s">
        <v>68</v>
      </c>
      <c r="AF78" s="32" t="s">
        <v>70</v>
      </c>
      <c r="AG78" s="32" t="s">
        <v>68</v>
      </c>
      <c r="AH78" s="32" t="s">
        <v>68</v>
      </c>
      <c r="AI78" s="32" t="s">
        <v>70</v>
      </c>
      <c r="AJ78" s="32" t="s">
        <v>68</v>
      </c>
      <c r="AK78" s="32" t="s">
        <v>68</v>
      </c>
      <c r="AL78" s="32" t="s">
        <v>68</v>
      </c>
      <c r="AM78" s="32" t="s">
        <v>68</v>
      </c>
      <c r="AN78" s="32" t="s">
        <v>70</v>
      </c>
      <c r="AO78" s="32" t="s">
        <v>68</v>
      </c>
      <c r="AP78" s="32" t="s">
        <v>68</v>
      </c>
      <c r="AQ78" s="32" t="s">
        <v>68</v>
      </c>
      <c r="AR78" s="32" t="s">
        <v>68</v>
      </c>
      <c r="AS78" s="32" t="s">
        <v>68</v>
      </c>
      <c r="AT78" s="32" t="s">
        <v>70</v>
      </c>
      <c r="AU78" s="32" t="s">
        <v>70</v>
      </c>
      <c r="BN78" s="32" t="s">
        <v>305</v>
      </c>
      <c r="BO78" s="32" t="s">
        <v>912</v>
      </c>
    </row>
    <row r="79" spans="1:67" s="34" customFormat="1" ht="12.5" x14ac:dyDescent="0.25">
      <c r="A79" s="31">
        <v>43707.405886296299</v>
      </c>
      <c r="B79" s="32" t="s">
        <v>734</v>
      </c>
      <c r="C79" s="32" t="s">
        <v>79</v>
      </c>
      <c r="D79" s="32" t="s">
        <v>209</v>
      </c>
      <c r="E79" s="32">
        <v>200600694</v>
      </c>
      <c r="F79" s="32" t="s">
        <v>736</v>
      </c>
      <c r="G79" s="33" t="s">
        <v>210</v>
      </c>
      <c r="H79" s="32" t="s">
        <v>664</v>
      </c>
      <c r="AV79" s="32" t="s">
        <v>68</v>
      </c>
      <c r="AW79" s="32" t="s">
        <v>68</v>
      </c>
      <c r="AX79" s="32" t="s">
        <v>68</v>
      </c>
      <c r="AY79" s="32" t="s">
        <v>68</v>
      </c>
      <c r="AZ79" s="32" t="s">
        <v>68</v>
      </c>
      <c r="BA79" s="32" t="s">
        <v>68</v>
      </c>
      <c r="BB79" s="32" t="s">
        <v>68</v>
      </c>
      <c r="BC79" s="32" t="s">
        <v>68</v>
      </c>
      <c r="BD79" s="32" t="s">
        <v>68</v>
      </c>
      <c r="BE79" s="32" t="s">
        <v>68</v>
      </c>
      <c r="BF79" s="32" t="s">
        <v>68</v>
      </c>
      <c r="BG79" s="32" t="s">
        <v>68</v>
      </c>
      <c r="BI79" s="32" t="s">
        <v>68</v>
      </c>
      <c r="BJ79" s="32" t="s">
        <v>68</v>
      </c>
      <c r="BK79" s="32" t="s">
        <v>68</v>
      </c>
      <c r="BL79" s="32" t="s">
        <v>68</v>
      </c>
      <c r="BM79" s="32" t="s">
        <v>68</v>
      </c>
      <c r="BO79" s="32" t="s">
        <v>365</v>
      </c>
    </row>
    <row r="80" spans="1:67" s="34" customFormat="1" ht="12.5" x14ac:dyDescent="0.25">
      <c r="A80" s="31">
        <v>43712.581497453706</v>
      </c>
      <c r="B80" s="32" t="s">
        <v>737</v>
      </c>
      <c r="C80" s="32" t="s">
        <v>79</v>
      </c>
      <c r="D80" s="32" t="s">
        <v>114</v>
      </c>
      <c r="E80" s="32">
        <v>200600705</v>
      </c>
      <c r="F80" s="32" t="s">
        <v>393</v>
      </c>
      <c r="G80" s="33" t="s">
        <v>211</v>
      </c>
      <c r="H80" s="32" t="s">
        <v>664</v>
      </c>
      <c r="AV80" s="32" t="s">
        <v>78</v>
      </c>
      <c r="AW80" s="32" t="s">
        <v>68</v>
      </c>
      <c r="AX80" s="32" t="s">
        <v>70</v>
      </c>
      <c r="AY80" s="32" t="s">
        <v>68</v>
      </c>
      <c r="AZ80" s="32" t="s">
        <v>68</v>
      </c>
      <c r="BA80" s="32" t="s">
        <v>68</v>
      </c>
      <c r="BB80" s="32" t="s">
        <v>70</v>
      </c>
      <c r="BC80" s="32" t="s">
        <v>68</v>
      </c>
      <c r="BD80" s="32" t="s">
        <v>68</v>
      </c>
      <c r="BE80" s="32" t="s">
        <v>68</v>
      </c>
      <c r="BF80" s="32" t="s">
        <v>68</v>
      </c>
      <c r="BG80" s="32" t="s">
        <v>70</v>
      </c>
      <c r="BH80" s="32" t="s">
        <v>68</v>
      </c>
      <c r="BI80" s="32" t="s">
        <v>68</v>
      </c>
      <c r="BJ80" s="32" t="s">
        <v>68</v>
      </c>
      <c r="BK80" s="32" t="s">
        <v>70</v>
      </c>
      <c r="BL80" s="32" t="s">
        <v>68</v>
      </c>
      <c r="BM80" s="32" t="s">
        <v>68</v>
      </c>
      <c r="BN80" s="32" t="s">
        <v>299</v>
      </c>
      <c r="BO80" s="32" t="s">
        <v>738</v>
      </c>
    </row>
    <row r="81" spans="1:67" s="34" customFormat="1" ht="12.5" x14ac:dyDescent="0.25">
      <c r="A81" s="31">
        <v>43705.672842916669</v>
      </c>
      <c r="B81" s="32" t="s">
        <v>394</v>
      </c>
      <c r="C81" s="32" t="s">
        <v>79</v>
      </c>
      <c r="D81" s="32" t="s">
        <v>913</v>
      </c>
      <c r="E81" s="32">
        <v>200600719</v>
      </c>
      <c r="F81" s="32" t="s">
        <v>914</v>
      </c>
      <c r="G81" s="33" t="s">
        <v>395</v>
      </c>
      <c r="H81" s="32" t="s">
        <v>664</v>
      </c>
      <c r="I81" s="32" t="s">
        <v>68</v>
      </c>
      <c r="J81" s="32" t="s">
        <v>68</v>
      </c>
      <c r="K81" s="32" t="s">
        <v>68</v>
      </c>
      <c r="L81" s="32" t="s">
        <v>68</v>
      </c>
      <c r="M81" s="32" t="s">
        <v>68</v>
      </c>
      <c r="N81" s="32" t="s">
        <v>68</v>
      </c>
      <c r="O81" s="32" t="s">
        <v>68</v>
      </c>
      <c r="P81" s="32" t="s">
        <v>68</v>
      </c>
      <c r="Q81" s="32" t="s">
        <v>68</v>
      </c>
      <c r="R81" s="32" t="s">
        <v>68</v>
      </c>
      <c r="S81" s="32" t="s">
        <v>68</v>
      </c>
      <c r="T81" s="32" t="s">
        <v>68</v>
      </c>
      <c r="U81" s="32" t="s">
        <v>68</v>
      </c>
      <c r="V81" s="32" t="s">
        <v>68</v>
      </c>
      <c r="W81" s="32" t="s">
        <v>70</v>
      </c>
      <c r="X81" s="32" t="s">
        <v>68</v>
      </c>
      <c r="Y81" s="32" t="s">
        <v>70</v>
      </c>
      <c r="Z81" s="32" t="s">
        <v>68</v>
      </c>
      <c r="AG81" s="32" t="s">
        <v>68</v>
      </c>
      <c r="AH81" s="32" t="s">
        <v>68</v>
      </c>
      <c r="AI81" s="32" t="s">
        <v>68</v>
      </c>
      <c r="AJ81" s="32" t="s">
        <v>68</v>
      </c>
      <c r="AK81" s="32" t="s">
        <v>70</v>
      </c>
      <c r="AL81" s="32" t="s">
        <v>68</v>
      </c>
      <c r="AM81" s="32" t="s">
        <v>68</v>
      </c>
      <c r="AN81" s="32" t="s">
        <v>68</v>
      </c>
      <c r="AO81" s="32" t="s">
        <v>68</v>
      </c>
      <c r="AP81" s="32" t="s">
        <v>70</v>
      </c>
      <c r="AQ81" s="32" t="s">
        <v>68</v>
      </c>
      <c r="AR81" s="32" t="s">
        <v>68</v>
      </c>
      <c r="AS81" s="32" t="s">
        <v>70</v>
      </c>
      <c r="AT81" s="32" t="s">
        <v>68</v>
      </c>
      <c r="AU81" s="32" t="s">
        <v>68</v>
      </c>
      <c r="BN81" s="32" t="s">
        <v>915</v>
      </c>
      <c r="BO81" s="32" t="s">
        <v>916</v>
      </c>
    </row>
    <row r="82" spans="1:67" s="34" customFormat="1" ht="12.5" x14ac:dyDescent="0.25">
      <c r="A82" s="31">
        <v>43706.476159166668</v>
      </c>
      <c r="B82" s="32" t="s">
        <v>103</v>
      </c>
      <c r="C82" s="32" t="s">
        <v>79</v>
      </c>
      <c r="D82" s="32" t="s">
        <v>104</v>
      </c>
      <c r="E82" s="32">
        <v>200600728</v>
      </c>
      <c r="F82" s="32" t="s">
        <v>917</v>
      </c>
      <c r="G82" s="32" t="s">
        <v>918</v>
      </c>
      <c r="H82" s="32" t="s">
        <v>664</v>
      </c>
      <c r="I82" s="32" t="s">
        <v>68</v>
      </c>
      <c r="J82" s="32" t="s">
        <v>68</v>
      </c>
      <c r="K82" s="32" t="s">
        <v>68</v>
      </c>
      <c r="L82" s="32" t="s">
        <v>68</v>
      </c>
      <c r="M82" s="32" t="s">
        <v>68</v>
      </c>
      <c r="N82" s="32" t="s">
        <v>68</v>
      </c>
      <c r="O82" s="32" t="s">
        <v>68</v>
      </c>
      <c r="P82" s="32" t="s">
        <v>68</v>
      </c>
      <c r="Q82" s="32" t="s">
        <v>68</v>
      </c>
      <c r="R82" s="32" t="s">
        <v>68</v>
      </c>
      <c r="S82" s="32" t="s">
        <v>68</v>
      </c>
      <c r="T82" s="32" t="s">
        <v>68</v>
      </c>
      <c r="U82" s="32" t="s">
        <v>68</v>
      </c>
      <c r="V82" s="32" t="s">
        <v>68</v>
      </c>
      <c r="W82" s="32" t="s">
        <v>68</v>
      </c>
      <c r="X82" s="32" t="s">
        <v>68</v>
      </c>
      <c r="Y82" s="32" t="s">
        <v>68</v>
      </c>
      <c r="Z82" s="32" t="s">
        <v>68</v>
      </c>
      <c r="AA82" s="32" t="s">
        <v>68</v>
      </c>
      <c r="AB82" s="32" t="s">
        <v>68</v>
      </c>
      <c r="AC82" s="32" t="s">
        <v>68</v>
      </c>
      <c r="AD82" s="32" t="s">
        <v>68</v>
      </c>
      <c r="AE82" s="32" t="s">
        <v>68</v>
      </c>
      <c r="AF82" s="32" t="s">
        <v>68</v>
      </c>
      <c r="BO82" s="32" t="s">
        <v>919</v>
      </c>
    </row>
    <row r="83" spans="1:67" s="34" customFormat="1" ht="12.5" x14ac:dyDescent="0.25">
      <c r="A83" s="31">
        <v>43717.441809456017</v>
      </c>
      <c r="B83" s="32" t="s">
        <v>86</v>
      </c>
      <c r="C83" s="32" t="s">
        <v>79</v>
      </c>
      <c r="D83" s="32" t="s">
        <v>212</v>
      </c>
      <c r="E83" s="32">
        <v>200600736</v>
      </c>
      <c r="F83" s="32" t="s">
        <v>920</v>
      </c>
      <c r="G83" s="33" t="s">
        <v>213</v>
      </c>
      <c r="H83" s="32" t="s">
        <v>664</v>
      </c>
      <c r="I83" s="32" t="s">
        <v>68</v>
      </c>
      <c r="J83" s="32" t="s">
        <v>68</v>
      </c>
      <c r="K83" s="32" t="s">
        <v>70</v>
      </c>
      <c r="L83" s="32" t="s">
        <v>68</v>
      </c>
      <c r="M83" s="32" t="s">
        <v>70</v>
      </c>
      <c r="N83" s="32" t="s">
        <v>68</v>
      </c>
      <c r="O83" s="32" t="s">
        <v>70</v>
      </c>
      <c r="P83" s="32" t="s">
        <v>68</v>
      </c>
      <c r="Q83" s="32" t="s">
        <v>68</v>
      </c>
      <c r="R83" s="32" t="s">
        <v>68</v>
      </c>
      <c r="S83" s="32" t="s">
        <v>70</v>
      </c>
      <c r="T83" s="32" t="s">
        <v>68</v>
      </c>
      <c r="U83" s="32" t="s">
        <v>68</v>
      </c>
      <c r="V83" s="32" t="s">
        <v>68</v>
      </c>
      <c r="W83" s="32" t="s">
        <v>68</v>
      </c>
      <c r="X83" s="32" t="s">
        <v>68</v>
      </c>
      <c r="Y83" s="32" t="s">
        <v>70</v>
      </c>
      <c r="Z83" s="32" t="s">
        <v>68</v>
      </c>
      <c r="AA83" s="32" t="s">
        <v>70</v>
      </c>
      <c r="AB83" s="32" t="s">
        <v>68</v>
      </c>
      <c r="AC83" s="32" t="s">
        <v>70</v>
      </c>
      <c r="AD83" s="32" t="s">
        <v>68</v>
      </c>
      <c r="AE83" s="32" t="s">
        <v>68</v>
      </c>
      <c r="AF83" s="32" t="s">
        <v>70</v>
      </c>
      <c r="AG83" s="32" t="s">
        <v>68</v>
      </c>
      <c r="AH83" s="32" t="s">
        <v>68</v>
      </c>
      <c r="AI83" s="32" t="s">
        <v>70</v>
      </c>
      <c r="AJ83" s="32" t="s">
        <v>68</v>
      </c>
      <c r="AK83" s="32" t="s">
        <v>68</v>
      </c>
      <c r="AL83" s="32" t="s">
        <v>70</v>
      </c>
      <c r="AM83" s="32" t="s">
        <v>68</v>
      </c>
      <c r="AN83" s="32" t="s">
        <v>68</v>
      </c>
      <c r="AO83" s="32" t="s">
        <v>68</v>
      </c>
      <c r="AP83" s="32" t="s">
        <v>68</v>
      </c>
      <c r="AQ83" s="32" t="s">
        <v>68</v>
      </c>
      <c r="AR83" s="32" t="s">
        <v>70</v>
      </c>
      <c r="AS83" s="32" t="s">
        <v>68</v>
      </c>
      <c r="AT83" s="32" t="s">
        <v>68</v>
      </c>
      <c r="AU83" s="32" t="s">
        <v>68</v>
      </c>
      <c r="BN83" s="32" t="s">
        <v>299</v>
      </c>
      <c r="BO83" s="32" t="s">
        <v>396</v>
      </c>
    </row>
    <row r="84" spans="1:67" s="34" customFormat="1" ht="12.5" x14ac:dyDescent="0.25">
      <c r="A84" s="31">
        <v>43720.400725462961</v>
      </c>
      <c r="B84" s="32" t="s">
        <v>397</v>
      </c>
      <c r="C84" s="32" t="s">
        <v>79</v>
      </c>
      <c r="D84" s="32" t="s">
        <v>398</v>
      </c>
      <c r="E84" s="32">
        <v>200600786</v>
      </c>
      <c r="F84" s="32" t="s">
        <v>399</v>
      </c>
      <c r="G84" s="33" t="s">
        <v>400</v>
      </c>
      <c r="H84" s="32" t="s">
        <v>664</v>
      </c>
      <c r="I84" s="32" t="s">
        <v>78</v>
      </c>
      <c r="J84" s="32" t="s">
        <v>70</v>
      </c>
      <c r="K84" s="32" t="s">
        <v>70</v>
      </c>
      <c r="L84" s="32" t="s">
        <v>68</v>
      </c>
      <c r="M84" s="32" t="s">
        <v>70</v>
      </c>
      <c r="N84" s="32" t="s">
        <v>70</v>
      </c>
      <c r="O84" s="32" t="s">
        <v>78</v>
      </c>
      <c r="P84" s="32" t="s">
        <v>70</v>
      </c>
      <c r="Q84" s="32" t="s">
        <v>70</v>
      </c>
      <c r="R84" s="32" t="s">
        <v>70</v>
      </c>
      <c r="S84" s="32" t="s">
        <v>70</v>
      </c>
      <c r="T84" s="32" t="s">
        <v>70</v>
      </c>
      <c r="U84" s="32" t="s">
        <v>68</v>
      </c>
      <c r="V84" s="32" t="s">
        <v>70</v>
      </c>
      <c r="W84" s="32" t="s">
        <v>68</v>
      </c>
      <c r="X84" s="32" t="s">
        <v>68</v>
      </c>
      <c r="Y84" s="32" t="s">
        <v>68</v>
      </c>
      <c r="Z84" s="32" t="s">
        <v>70</v>
      </c>
      <c r="AA84" s="32" t="s">
        <v>68</v>
      </c>
      <c r="AB84" s="32" t="s">
        <v>70</v>
      </c>
      <c r="AC84" s="32" t="s">
        <v>68</v>
      </c>
      <c r="AD84" s="32" t="s">
        <v>68</v>
      </c>
      <c r="AE84" s="32" t="s">
        <v>68</v>
      </c>
      <c r="AF84" s="32" t="s">
        <v>68</v>
      </c>
      <c r="AG84" s="32" t="s">
        <v>70</v>
      </c>
      <c r="AH84" s="32" t="s">
        <v>68</v>
      </c>
      <c r="AI84" s="32" t="s">
        <v>68</v>
      </c>
      <c r="AJ84" s="32" t="s">
        <v>70</v>
      </c>
      <c r="AK84" s="32" t="s">
        <v>70</v>
      </c>
      <c r="AL84" s="32" t="s">
        <v>70</v>
      </c>
      <c r="AM84" s="32" t="s">
        <v>68</v>
      </c>
      <c r="AN84" s="32" t="s">
        <v>78</v>
      </c>
      <c r="AO84" s="32" t="s">
        <v>68</v>
      </c>
      <c r="AP84" s="32" t="s">
        <v>78</v>
      </c>
      <c r="AQ84" s="32" t="s">
        <v>70</v>
      </c>
      <c r="AR84" s="32" t="s">
        <v>70</v>
      </c>
      <c r="AS84" s="32" t="s">
        <v>78</v>
      </c>
      <c r="AT84" s="32" t="s">
        <v>70</v>
      </c>
      <c r="AU84" s="32" t="s">
        <v>68</v>
      </c>
      <c r="BN84" s="32" t="s">
        <v>921</v>
      </c>
      <c r="BO84" s="32" t="s">
        <v>374</v>
      </c>
    </row>
    <row r="85" spans="1:67" s="34" customFormat="1" ht="12.5" x14ac:dyDescent="0.25">
      <c r="A85" s="31">
        <v>43713.532485648146</v>
      </c>
      <c r="B85" s="32" t="s">
        <v>922</v>
      </c>
      <c r="C85" s="32" t="s">
        <v>79</v>
      </c>
      <c r="D85" s="32" t="s">
        <v>923</v>
      </c>
      <c r="E85" s="32">
        <v>200601155</v>
      </c>
      <c r="F85" s="32" t="s">
        <v>924</v>
      </c>
      <c r="G85" s="33" t="s">
        <v>925</v>
      </c>
      <c r="H85" s="32" t="s">
        <v>664</v>
      </c>
      <c r="I85" s="32" t="s">
        <v>68</v>
      </c>
      <c r="J85" s="32" t="s">
        <v>68</v>
      </c>
      <c r="K85" s="32" t="s">
        <v>68</v>
      </c>
      <c r="L85" s="32" t="s">
        <v>68</v>
      </c>
      <c r="M85" s="32" t="s">
        <v>68</v>
      </c>
      <c r="N85" s="32" t="s">
        <v>68</v>
      </c>
      <c r="O85" s="32" t="s">
        <v>68</v>
      </c>
      <c r="P85" s="32" t="s">
        <v>68</v>
      </c>
      <c r="Q85" s="32" t="s">
        <v>68</v>
      </c>
      <c r="R85" s="32" t="s">
        <v>68</v>
      </c>
      <c r="S85" s="32" t="s">
        <v>68</v>
      </c>
      <c r="T85" s="32" t="s">
        <v>68</v>
      </c>
      <c r="U85" s="32" t="s">
        <v>68</v>
      </c>
      <c r="V85" s="32" t="s">
        <v>68</v>
      </c>
      <c r="W85" s="32" t="s">
        <v>68</v>
      </c>
      <c r="X85" s="32" t="s">
        <v>68</v>
      </c>
      <c r="Y85" s="32" t="s">
        <v>68</v>
      </c>
      <c r="Z85" s="32" t="s">
        <v>68</v>
      </c>
      <c r="AA85" s="32" t="s">
        <v>68</v>
      </c>
      <c r="AB85" s="32" t="s">
        <v>68</v>
      </c>
      <c r="AC85" s="32" t="s">
        <v>68</v>
      </c>
      <c r="AD85" s="32" t="s">
        <v>68</v>
      </c>
      <c r="AE85" s="32" t="s">
        <v>68</v>
      </c>
      <c r="AF85" s="32" t="s">
        <v>68</v>
      </c>
      <c r="AG85" s="32" t="s">
        <v>68</v>
      </c>
      <c r="AH85" s="32" t="s">
        <v>68</v>
      </c>
      <c r="AI85" s="32" t="s">
        <v>68</v>
      </c>
      <c r="AJ85" s="32" t="s">
        <v>68</v>
      </c>
      <c r="AK85" s="32" t="s">
        <v>68</v>
      </c>
      <c r="AL85" s="32" t="s">
        <v>68</v>
      </c>
      <c r="AM85" s="32" t="s">
        <v>68</v>
      </c>
      <c r="AN85" s="32" t="s">
        <v>68</v>
      </c>
      <c r="AO85" s="32" t="s">
        <v>68</v>
      </c>
      <c r="AP85" s="32" t="s">
        <v>68</v>
      </c>
      <c r="AQ85" s="32" t="s">
        <v>68</v>
      </c>
      <c r="AR85" s="32" t="s">
        <v>68</v>
      </c>
      <c r="AS85" s="32" t="s">
        <v>68</v>
      </c>
      <c r="AT85" s="32" t="s">
        <v>68</v>
      </c>
      <c r="AU85" s="32" t="s">
        <v>68</v>
      </c>
      <c r="BO85" s="32" t="s">
        <v>365</v>
      </c>
    </row>
    <row r="86" spans="1:67" s="34" customFormat="1" ht="12.5" x14ac:dyDescent="0.25">
      <c r="A86" s="31">
        <v>43721.314063576385</v>
      </c>
      <c r="B86" s="32" t="s">
        <v>181</v>
      </c>
      <c r="C86" s="32" t="s">
        <v>79</v>
      </c>
      <c r="D86" s="32" t="s">
        <v>926</v>
      </c>
      <c r="E86" s="32">
        <v>200600830</v>
      </c>
      <c r="F86" s="32" t="s">
        <v>927</v>
      </c>
      <c r="G86" s="33" t="s">
        <v>182</v>
      </c>
      <c r="H86" s="32" t="s">
        <v>664</v>
      </c>
      <c r="I86" s="32" t="s">
        <v>68</v>
      </c>
      <c r="J86" s="32" t="s">
        <v>68</v>
      </c>
      <c r="K86" s="32" t="s">
        <v>68</v>
      </c>
      <c r="L86" s="32" t="s">
        <v>68</v>
      </c>
      <c r="M86" s="32" t="s">
        <v>68</v>
      </c>
      <c r="N86" s="32" t="s">
        <v>68</v>
      </c>
      <c r="O86" s="32" t="s">
        <v>68</v>
      </c>
      <c r="P86" s="32" t="s">
        <v>68</v>
      </c>
      <c r="Q86" s="32" t="s">
        <v>68</v>
      </c>
      <c r="R86" s="32" t="s">
        <v>68</v>
      </c>
      <c r="S86" s="32" t="s">
        <v>68</v>
      </c>
      <c r="T86" s="32" t="s">
        <v>68</v>
      </c>
      <c r="U86" s="32" t="s">
        <v>68</v>
      </c>
      <c r="V86" s="32" t="s">
        <v>68</v>
      </c>
      <c r="W86" s="32" t="s">
        <v>68</v>
      </c>
      <c r="X86" s="32" t="s">
        <v>68</v>
      </c>
      <c r="Y86" s="32" t="s">
        <v>68</v>
      </c>
      <c r="Z86" s="32" t="s">
        <v>68</v>
      </c>
      <c r="BO86" s="32" t="s">
        <v>376</v>
      </c>
    </row>
    <row r="87" spans="1:67" s="34" customFormat="1" ht="12.5" x14ac:dyDescent="0.25">
      <c r="A87" s="31">
        <v>43707.548421006941</v>
      </c>
      <c r="B87" s="32" t="s">
        <v>928</v>
      </c>
      <c r="C87" s="32" t="s">
        <v>84</v>
      </c>
      <c r="D87" s="32" t="s">
        <v>929</v>
      </c>
      <c r="E87" s="32">
        <v>200601153</v>
      </c>
      <c r="F87" s="32" t="s">
        <v>930</v>
      </c>
      <c r="G87" s="33" t="s">
        <v>402</v>
      </c>
      <c r="H87" s="32" t="s">
        <v>664</v>
      </c>
      <c r="I87" s="32" t="s">
        <v>68</v>
      </c>
      <c r="J87" s="32" t="s">
        <v>68</v>
      </c>
      <c r="K87" s="32" t="s">
        <v>68</v>
      </c>
      <c r="L87" s="32" t="s">
        <v>68</v>
      </c>
      <c r="M87" s="32" t="s">
        <v>68</v>
      </c>
      <c r="N87" s="32" t="s">
        <v>68</v>
      </c>
      <c r="O87" s="32" t="s">
        <v>68</v>
      </c>
      <c r="P87" s="32" t="s">
        <v>68</v>
      </c>
      <c r="Q87" s="32" t="s">
        <v>68</v>
      </c>
      <c r="R87" s="32" t="s">
        <v>70</v>
      </c>
      <c r="S87" s="32" t="s">
        <v>70</v>
      </c>
      <c r="T87" s="32" t="s">
        <v>68</v>
      </c>
      <c r="U87" s="32" t="s">
        <v>68</v>
      </c>
      <c r="V87" s="32" t="s">
        <v>68</v>
      </c>
      <c r="W87" s="32" t="s">
        <v>68</v>
      </c>
      <c r="X87" s="32" t="s">
        <v>78</v>
      </c>
      <c r="Y87" s="32" t="s">
        <v>78</v>
      </c>
      <c r="Z87" s="32" t="s">
        <v>70</v>
      </c>
      <c r="AA87" s="32" t="s">
        <v>68</v>
      </c>
      <c r="AB87" s="32" t="s">
        <v>70</v>
      </c>
      <c r="AC87" s="32" t="s">
        <v>68</v>
      </c>
      <c r="AD87" s="32" t="s">
        <v>70</v>
      </c>
      <c r="AE87" s="32" t="s">
        <v>68</v>
      </c>
      <c r="AF87" s="32" t="s">
        <v>70</v>
      </c>
      <c r="AG87" s="32" t="s">
        <v>70</v>
      </c>
      <c r="AH87" s="32" t="s">
        <v>70</v>
      </c>
      <c r="AI87" s="32" t="s">
        <v>68</v>
      </c>
      <c r="AJ87" s="32" t="s">
        <v>70</v>
      </c>
      <c r="AK87" s="32" t="s">
        <v>68</v>
      </c>
      <c r="AL87" s="32" t="s">
        <v>70</v>
      </c>
      <c r="AM87" s="32" t="s">
        <v>68</v>
      </c>
      <c r="AN87" s="32" t="s">
        <v>68</v>
      </c>
      <c r="AO87" s="32" t="s">
        <v>68</v>
      </c>
      <c r="AP87" s="32" t="s">
        <v>68</v>
      </c>
      <c r="AQ87" s="32" t="s">
        <v>68</v>
      </c>
      <c r="AR87" s="32" t="s">
        <v>68</v>
      </c>
      <c r="AS87" s="32" t="s">
        <v>68</v>
      </c>
      <c r="AT87" s="32" t="s">
        <v>68</v>
      </c>
      <c r="AU87" s="32" t="s">
        <v>68</v>
      </c>
      <c r="AV87" s="32" t="s">
        <v>68</v>
      </c>
      <c r="AW87" s="32" t="s">
        <v>68</v>
      </c>
      <c r="AX87" s="32" t="s">
        <v>68</v>
      </c>
      <c r="AY87" s="32" t="s">
        <v>68</v>
      </c>
      <c r="AZ87" s="32" t="s">
        <v>68</v>
      </c>
      <c r="BA87" s="32" t="s">
        <v>70</v>
      </c>
      <c r="BB87" s="32" t="s">
        <v>68</v>
      </c>
      <c r="BC87" s="32" t="s">
        <v>68</v>
      </c>
      <c r="BD87" s="32" t="s">
        <v>68</v>
      </c>
      <c r="BE87" s="32" t="s">
        <v>68</v>
      </c>
      <c r="BF87" s="32" t="s">
        <v>78</v>
      </c>
      <c r="BG87" s="32" t="s">
        <v>68</v>
      </c>
      <c r="BH87" s="32" t="s">
        <v>68</v>
      </c>
      <c r="BI87" s="32" t="s">
        <v>68</v>
      </c>
      <c r="BJ87" s="32" t="s">
        <v>70</v>
      </c>
      <c r="BK87" s="32" t="s">
        <v>68</v>
      </c>
      <c r="BL87" s="32" t="s">
        <v>68</v>
      </c>
      <c r="BM87" s="32" t="s">
        <v>68</v>
      </c>
      <c r="BN87" s="32" t="s">
        <v>382</v>
      </c>
      <c r="BO87" s="32" t="s">
        <v>931</v>
      </c>
    </row>
    <row r="88" spans="1:67" s="34" customFormat="1" ht="12.5" x14ac:dyDescent="0.25">
      <c r="A88" s="31">
        <v>43706.362387303241</v>
      </c>
      <c r="B88" s="32" t="s">
        <v>214</v>
      </c>
      <c r="C88" s="32" t="s">
        <v>84</v>
      </c>
      <c r="D88" s="32" t="s">
        <v>215</v>
      </c>
      <c r="E88" s="32">
        <v>200600266</v>
      </c>
      <c r="F88" s="32" t="s">
        <v>739</v>
      </c>
      <c r="G88" s="33" t="s">
        <v>740</v>
      </c>
      <c r="H88" s="32" t="s">
        <v>664</v>
      </c>
      <c r="I88" s="32" t="s">
        <v>68</v>
      </c>
      <c r="J88" s="32" t="s">
        <v>68</v>
      </c>
      <c r="K88" s="32" t="s">
        <v>68</v>
      </c>
      <c r="L88" s="32" t="s">
        <v>68</v>
      </c>
      <c r="M88" s="32" t="s">
        <v>68</v>
      </c>
      <c r="N88" s="32" t="s">
        <v>68</v>
      </c>
      <c r="O88" s="32" t="s">
        <v>68</v>
      </c>
      <c r="P88" s="32" t="s">
        <v>68</v>
      </c>
      <c r="Q88" s="32" t="s">
        <v>68</v>
      </c>
      <c r="R88" s="32" t="s">
        <v>68</v>
      </c>
      <c r="S88" s="32" t="s">
        <v>68</v>
      </c>
      <c r="T88" s="32" t="s">
        <v>68</v>
      </c>
      <c r="U88" s="32" t="s">
        <v>70</v>
      </c>
      <c r="V88" s="32" t="s">
        <v>68</v>
      </c>
      <c r="W88" s="32" t="s">
        <v>68</v>
      </c>
      <c r="X88" s="32" t="s">
        <v>70</v>
      </c>
      <c r="Y88" s="32" t="s">
        <v>68</v>
      </c>
      <c r="Z88" s="32" t="s">
        <v>68</v>
      </c>
      <c r="AA88" s="32" t="s">
        <v>68</v>
      </c>
      <c r="AB88" s="32" t="s">
        <v>68</v>
      </c>
      <c r="AC88" s="32" t="s">
        <v>68</v>
      </c>
      <c r="AD88" s="32" t="s">
        <v>68</v>
      </c>
      <c r="AE88" s="32" t="s">
        <v>68</v>
      </c>
      <c r="AF88" s="32" t="s">
        <v>68</v>
      </c>
      <c r="AG88" s="32" t="s">
        <v>68</v>
      </c>
      <c r="AH88" s="32" t="s">
        <v>68</v>
      </c>
      <c r="AI88" s="32" t="s">
        <v>68</v>
      </c>
      <c r="AJ88" s="32" t="s">
        <v>68</v>
      </c>
      <c r="AK88" s="32" t="s">
        <v>68</v>
      </c>
      <c r="AL88" s="32" t="s">
        <v>68</v>
      </c>
      <c r="AM88" s="32" t="s">
        <v>68</v>
      </c>
      <c r="AN88" s="32" t="s">
        <v>68</v>
      </c>
      <c r="AO88" s="32" t="s">
        <v>68</v>
      </c>
      <c r="AP88" s="32" t="s">
        <v>68</v>
      </c>
      <c r="AQ88" s="32" t="s">
        <v>68</v>
      </c>
      <c r="AR88" s="32" t="s">
        <v>68</v>
      </c>
      <c r="AS88" s="32" t="s">
        <v>68</v>
      </c>
      <c r="AT88" s="32" t="s">
        <v>68</v>
      </c>
      <c r="AU88" s="32" t="s">
        <v>68</v>
      </c>
      <c r="AV88" s="32" t="s">
        <v>68</v>
      </c>
      <c r="AW88" s="32" t="s">
        <v>68</v>
      </c>
      <c r="AX88" s="32" t="s">
        <v>68</v>
      </c>
      <c r="AY88" s="32" t="s">
        <v>68</v>
      </c>
      <c r="AZ88" s="32" t="s">
        <v>68</v>
      </c>
      <c r="BA88" s="32" t="s">
        <v>68</v>
      </c>
      <c r="BB88" s="32" t="s">
        <v>68</v>
      </c>
      <c r="BC88" s="32" t="s">
        <v>68</v>
      </c>
      <c r="BD88" s="32" t="s">
        <v>68</v>
      </c>
      <c r="BE88" s="32" t="s">
        <v>68</v>
      </c>
      <c r="BF88" s="32" t="s">
        <v>68</v>
      </c>
      <c r="BG88" s="32" t="s">
        <v>68</v>
      </c>
      <c r="BH88" s="32" t="s">
        <v>70</v>
      </c>
      <c r="BI88" s="32" t="s">
        <v>68</v>
      </c>
      <c r="BJ88" s="32" t="s">
        <v>68</v>
      </c>
      <c r="BK88" s="32" t="s">
        <v>68</v>
      </c>
      <c r="BL88" s="32" t="s">
        <v>68</v>
      </c>
      <c r="BM88" s="32" t="s">
        <v>68</v>
      </c>
      <c r="BN88" s="32" t="s">
        <v>932</v>
      </c>
      <c r="BO88" s="32" t="s">
        <v>640</v>
      </c>
    </row>
    <row r="89" spans="1:67" s="34" customFormat="1" ht="12.5" x14ac:dyDescent="0.25">
      <c r="A89" s="31">
        <v>43717.530925879633</v>
      </c>
      <c r="B89" s="32" t="s">
        <v>742</v>
      </c>
      <c r="C89" s="32" t="s">
        <v>84</v>
      </c>
      <c r="D89" s="32" t="s">
        <v>98</v>
      </c>
      <c r="E89" s="32">
        <v>200600078</v>
      </c>
      <c r="F89" s="32" t="s">
        <v>99</v>
      </c>
      <c r="G89" s="33" t="s">
        <v>933</v>
      </c>
      <c r="H89" s="32" t="s">
        <v>664</v>
      </c>
      <c r="AV89" s="32" t="s">
        <v>68</v>
      </c>
      <c r="AW89" s="32" t="s">
        <v>68</v>
      </c>
      <c r="AX89" s="32" t="s">
        <v>68</v>
      </c>
      <c r="AY89" s="32" t="s">
        <v>68</v>
      </c>
      <c r="AZ89" s="32" t="s">
        <v>68</v>
      </c>
      <c r="BA89" s="32" t="s">
        <v>68</v>
      </c>
      <c r="BB89" s="32" t="s">
        <v>68</v>
      </c>
      <c r="BC89" s="32" t="s">
        <v>68</v>
      </c>
      <c r="BD89" s="32" t="s">
        <v>68</v>
      </c>
      <c r="BE89" s="32" t="s">
        <v>68</v>
      </c>
      <c r="BF89" s="32" t="s">
        <v>68</v>
      </c>
      <c r="BG89" s="32" t="s">
        <v>68</v>
      </c>
      <c r="BH89" s="32" t="s">
        <v>68</v>
      </c>
      <c r="BI89" s="32" t="s">
        <v>68</v>
      </c>
      <c r="BJ89" s="32" t="s">
        <v>68</v>
      </c>
      <c r="BK89" s="32" t="s">
        <v>68</v>
      </c>
      <c r="BL89" s="32" t="s">
        <v>68</v>
      </c>
      <c r="BM89" s="32" t="s">
        <v>68</v>
      </c>
      <c r="BO89" s="32">
        <v>1</v>
      </c>
    </row>
    <row r="90" spans="1:67" s="34" customFormat="1" ht="12.5" x14ac:dyDescent="0.25">
      <c r="A90" s="31">
        <v>43713.489650682866</v>
      </c>
      <c r="B90" s="32" t="s">
        <v>217</v>
      </c>
      <c r="C90" s="32" t="s">
        <v>84</v>
      </c>
      <c r="D90" s="32" t="s">
        <v>934</v>
      </c>
      <c r="E90" s="32">
        <v>200500235</v>
      </c>
      <c r="F90" s="32" t="s">
        <v>935</v>
      </c>
      <c r="G90" s="33" t="s">
        <v>218</v>
      </c>
      <c r="H90" s="32" t="s">
        <v>664</v>
      </c>
      <c r="I90" s="32" t="s">
        <v>70</v>
      </c>
      <c r="J90" s="32" t="s">
        <v>78</v>
      </c>
      <c r="K90" s="32" t="s">
        <v>78</v>
      </c>
      <c r="L90" s="32" t="s">
        <v>70</v>
      </c>
      <c r="M90" s="32" t="s">
        <v>68</v>
      </c>
      <c r="N90" s="32" t="s">
        <v>70</v>
      </c>
      <c r="O90" s="32" t="s">
        <v>68</v>
      </c>
      <c r="P90" s="32" t="s">
        <v>70</v>
      </c>
      <c r="Q90" s="32" t="s">
        <v>70</v>
      </c>
      <c r="R90" s="32" t="s">
        <v>70</v>
      </c>
      <c r="S90" s="32" t="s">
        <v>68</v>
      </c>
      <c r="T90" s="32" t="s">
        <v>78</v>
      </c>
      <c r="U90" s="32" t="s">
        <v>70</v>
      </c>
      <c r="V90" s="32" t="s">
        <v>68</v>
      </c>
      <c r="W90" s="32" t="s">
        <v>68</v>
      </c>
      <c r="X90" s="32" t="s">
        <v>68</v>
      </c>
      <c r="Y90" s="32" t="s">
        <v>68</v>
      </c>
      <c r="Z90" s="32" t="s">
        <v>68</v>
      </c>
      <c r="AA90" s="32" t="s">
        <v>68</v>
      </c>
      <c r="AB90" s="32" t="s">
        <v>68</v>
      </c>
      <c r="AC90" s="32" t="s">
        <v>68</v>
      </c>
      <c r="AD90" s="32" t="s">
        <v>70</v>
      </c>
      <c r="AE90" s="32" t="s">
        <v>70</v>
      </c>
      <c r="AF90" s="32" t="s">
        <v>68</v>
      </c>
      <c r="AG90" s="32" t="s">
        <v>70</v>
      </c>
      <c r="AH90" s="32" t="s">
        <v>68</v>
      </c>
      <c r="AI90" s="32" t="s">
        <v>70</v>
      </c>
      <c r="AJ90" s="32" t="s">
        <v>70</v>
      </c>
      <c r="AK90" s="32" t="s">
        <v>68</v>
      </c>
      <c r="AL90" s="32" t="s">
        <v>78</v>
      </c>
      <c r="AM90" s="32" t="s">
        <v>70</v>
      </c>
      <c r="AN90" s="32" t="s">
        <v>70</v>
      </c>
      <c r="AO90" s="32" t="s">
        <v>70</v>
      </c>
      <c r="AP90" s="32" t="s">
        <v>70</v>
      </c>
      <c r="AQ90" s="32" t="s">
        <v>70</v>
      </c>
      <c r="AR90" s="32" t="s">
        <v>70</v>
      </c>
      <c r="AS90" s="32" t="s">
        <v>70</v>
      </c>
      <c r="AT90" s="32" t="s">
        <v>70</v>
      </c>
      <c r="AU90" s="32" t="s">
        <v>68</v>
      </c>
      <c r="AV90" s="32" t="s">
        <v>70</v>
      </c>
      <c r="AW90" s="32" t="s">
        <v>78</v>
      </c>
      <c r="AX90" s="32" t="s">
        <v>68</v>
      </c>
      <c r="AY90" s="32" t="s">
        <v>70</v>
      </c>
      <c r="AZ90" s="32" t="s">
        <v>70</v>
      </c>
      <c r="BA90" s="32" t="s">
        <v>70</v>
      </c>
      <c r="BB90" s="32" t="s">
        <v>70</v>
      </c>
      <c r="BC90" s="32" t="s">
        <v>78</v>
      </c>
      <c r="BD90" s="32" t="s">
        <v>70</v>
      </c>
      <c r="BE90" s="32" t="s">
        <v>68</v>
      </c>
      <c r="BF90" s="32" t="s">
        <v>78</v>
      </c>
      <c r="BG90" s="32" t="s">
        <v>70</v>
      </c>
      <c r="BH90" s="32" t="s">
        <v>70</v>
      </c>
      <c r="BI90" s="32" t="s">
        <v>70</v>
      </c>
      <c r="BJ90" s="32" t="s">
        <v>70</v>
      </c>
      <c r="BK90" s="32" t="s">
        <v>68</v>
      </c>
      <c r="BL90" s="32" t="s">
        <v>78</v>
      </c>
      <c r="BM90" s="32" t="s">
        <v>68</v>
      </c>
      <c r="BN90" s="32" t="s">
        <v>472</v>
      </c>
      <c r="BO90" s="32" t="s">
        <v>936</v>
      </c>
    </row>
    <row r="91" spans="1:67" s="34" customFormat="1" ht="12.5" x14ac:dyDescent="0.25">
      <c r="A91" s="31">
        <v>43713.510620844907</v>
      </c>
      <c r="B91" s="32" t="s">
        <v>743</v>
      </c>
      <c r="C91" s="32" t="s">
        <v>84</v>
      </c>
      <c r="D91" s="32" t="s">
        <v>219</v>
      </c>
      <c r="E91" s="32">
        <v>200600985</v>
      </c>
      <c r="F91" s="32" t="s">
        <v>220</v>
      </c>
      <c r="G91" s="32" t="s">
        <v>744</v>
      </c>
      <c r="H91" s="32" t="s">
        <v>664</v>
      </c>
      <c r="I91" s="32" t="s">
        <v>68</v>
      </c>
      <c r="J91" s="32" t="s">
        <v>68</v>
      </c>
      <c r="K91" s="32" t="s">
        <v>68</v>
      </c>
      <c r="L91" s="32" t="s">
        <v>68</v>
      </c>
      <c r="M91" s="32" t="s">
        <v>68</v>
      </c>
      <c r="N91" s="32" t="s">
        <v>68</v>
      </c>
      <c r="O91" s="32" t="s">
        <v>68</v>
      </c>
      <c r="P91" s="32" t="s">
        <v>68</v>
      </c>
      <c r="Q91" s="32" t="s">
        <v>68</v>
      </c>
      <c r="R91" s="32" t="s">
        <v>68</v>
      </c>
      <c r="S91" s="32" t="s">
        <v>68</v>
      </c>
      <c r="T91" s="32" t="s">
        <v>68</v>
      </c>
      <c r="U91" s="32" t="s">
        <v>68</v>
      </c>
      <c r="V91" s="32" t="s">
        <v>68</v>
      </c>
      <c r="W91" s="32" t="s">
        <v>68</v>
      </c>
      <c r="X91" s="32" t="s">
        <v>68</v>
      </c>
      <c r="Y91" s="32" t="s">
        <v>68</v>
      </c>
      <c r="Z91" s="32" t="s">
        <v>68</v>
      </c>
      <c r="AA91" s="32" t="s">
        <v>68</v>
      </c>
      <c r="AB91" s="32" t="s">
        <v>68</v>
      </c>
      <c r="AC91" s="32" t="s">
        <v>68</v>
      </c>
      <c r="AD91" s="32" t="s">
        <v>68</v>
      </c>
      <c r="AE91" s="32" t="s">
        <v>68</v>
      </c>
      <c r="AF91" s="32" t="s">
        <v>68</v>
      </c>
      <c r="AG91" s="32" t="s">
        <v>68</v>
      </c>
      <c r="AH91" s="32" t="s">
        <v>68</v>
      </c>
      <c r="AI91" s="32" t="s">
        <v>68</v>
      </c>
      <c r="AJ91" s="32" t="s">
        <v>68</v>
      </c>
      <c r="AK91" s="32" t="s">
        <v>68</v>
      </c>
      <c r="AL91" s="32" t="s">
        <v>68</v>
      </c>
      <c r="AM91" s="32" t="s">
        <v>68</v>
      </c>
      <c r="AN91" s="32" t="s">
        <v>68</v>
      </c>
      <c r="AO91" s="32" t="s">
        <v>68</v>
      </c>
      <c r="AP91" s="32" t="s">
        <v>68</v>
      </c>
      <c r="AQ91" s="32" t="s">
        <v>68</v>
      </c>
      <c r="AR91" s="32" t="s">
        <v>70</v>
      </c>
      <c r="AS91" s="32" t="s">
        <v>68</v>
      </c>
      <c r="AT91" s="32" t="s">
        <v>68</v>
      </c>
      <c r="AU91" s="32" t="s">
        <v>68</v>
      </c>
      <c r="AV91" s="32" t="s">
        <v>68</v>
      </c>
      <c r="AW91" s="32" t="s">
        <v>68</v>
      </c>
      <c r="AX91" s="32" t="s">
        <v>68</v>
      </c>
      <c r="AY91" s="32" t="s">
        <v>68</v>
      </c>
      <c r="AZ91" s="32" t="s">
        <v>68</v>
      </c>
      <c r="BA91" s="32" t="s">
        <v>68</v>
      </c>
      <c r="BB91" s="32" t="s">
        <v>68</v>
      </c>
      <c r="BC91" s="32" t="s">
        <v>68</v>
      </c>
      <c r="BD91" s="32" t="s">
        <v>68</v>
      </c>
      <c r="BE91" s="32" t="s">
        <v>68</v>
      </c>
      <c r="BF91" s="32" t="s">
        <v>68</v>
      </c>
      <c r="BG91" s="32" t="s">
        <v>68</v>
      </c>
      <c r="BH91" s="32" t="s">
        <v>70</v>
      </c>
      <c r="BI91" s="32" t="s">
        <v>68</v>
      </c>
      <c r="BJ91" s="32" t="s">
        <v>68</v>
      </c>
      <c r="BK91" s="32" t="s">
        <v>68</v>
      </c>
      <c r="BL91" s="32" t="s">
        <v>68</v>
      </c>
      <c r="BM91" s="32" t="s">
        <v>68</v>
      </c>
      <c r="BO91" s="32" t="s">
        <v>304</v>
      </c>
    </row>
    <row r="92" spans="1:67" s="34" customFormat="1" ht="12.5" x14ac:dyDescent="0.25">
      <c r="A92" s="31">
        <v>43707.485980347221</v>
      </c>
      <c r="B92" s="32" t="s">
        <v>221</v>
      </c>
      <c r="C92" s="32" t="s">
        <v>84</v>
      </c>
      <c r="D92" s="32" t="s">
        <v>404</v>
      </c>
      <c r="E92" s="32">
        <v>200400435</v>
      </c>
      <c r="F92" s="32" t="s">
        <v>937</v>
      </c>
      <c r="G92" s="33" t="s">
        <v>938</v>
      </c>
      <c r="H92" s="32" t="s">
        <v>664</v>
      </c>
      <c r="I92" s="32" t="s">
        <v>68</v>
      </c>
      <c r="J92" s="32" t="s">
        <v>68</v>
      </c>
      <c r="K92" s="32" t="s">
        <v>68</v>
      </c>
      <c r="L92" s="32" t="s">
        <v>68</v>
      </c>
      <c r="M92" s="32" t="s">
        <v>68</v>
      </c>
      <c r="N92" s="32" t="s">
        <v>68</v>
      </c>
      <c r="O92" s="32" t="s">
        <v>68</v>
      </c>
      <c r="P92" s="32" t="s">
        <v>68</v>
      </c>
      <c r="Q92" s="32" t="s">
        <v>68</v>
      </c>
      <c r="R92" s="32" t="s">
        <v>70</v>
      </c>
      <c r="S92" s="32" t="s">
        <v>68</v>
      </c>
      <c r="T92" s="32" t="s">
        <v>68</v>
      </c>
      <c r="U92" s="32" t="s">
        <v>68</v>
      </c>
      <c r="V92" s="32" t="s">
        <v>68</v>
      </c>
      <c r="W92" s="32" t="s">
        <v>68</v>
      </c>
      <c r="X92" s="32" t="s">
        <v>68</v>
      </c>
      <c r="Y92" s="32" t="s">
        <v>68</v>
      </c>
      <c r="Z92" s="32" t="s">
        <v>68</v>
      </c>
      <c r="AA92" s="32" t="s">
        <v>68</v>
      </c>
      <c r="AB92" s="32" t="s">
        <v>68</v>
      </c>
      <c r="AC92" s="32" t="s">
        <v>68</v>
      </c>
      <c r="AD92" s="32" t="s">
        <v>68</v>
      </c>
      <c r="AE92" s="32" t="s">
        <v>68</v>
      </c>
      <c r="AF92" s="32" t="s">
        <v>68</v>
      </c>
      <c r="AG92" s="32" t="s">
        <v>68</v>
      </c>
      <c r="AH92" s="32" t="s">
        <v>68</v>
      </c>
      <c r="AI92" s="32" t="s">
        <v>68</v>
      </c>
      <c r="AJ92" s="32" t="s">
        <v>68</v>
      </c>
      <c r="AK92" s="32" t="s">
        <v>68</v>
      </c>
      <c r="AL92" s="32" t="s">
        <v>68</v>
      </c>
      <c r="AM92" s="32" t="s">
        <v>68</v>
      </c>
      <c r="AN92" s="32" t="s">
        <v>68</v>
      </c>
      <c r="AO92" s="32" t="s">
        <v>68</v>
      </c>
      <c r="AP92" s="32" t="s">
        <v>68</v>
      </c>
      <c r="AQ92" s="32" t="s">
        <v>68</v>
      </c>
      <c r="AR92" s="32" t="s">
        <v>68</v>
      </c>
      <c r="AS92" s="32" t="s">
        <v>68</v>
      </c>
      <c r="AT92" s="32" t="s">
        <v>70</v>
      </c>
      <c r="AU92" s="32" t="s">
        <v>70</v>
      </c>
      <c r="BN92" s="32" t="s">
        <v>371</v>
      </c>
      <c r="BO92" s="32" t="s">
        <v>405</v>
      </c>
    </row>
    <row r="93" spans="1:67" s="34" customFormat="1" ht="12.5" x14ac:dyDescent="0.25">
      <c r="A93" s="31">
        <v>43707.621481006943</v>
      </c>
      <c r="B93" s="32" t="s">
        <v>222</v>
      </c>
      <c r="C93" s="32" t="s">
        <v>84</v>
      </c>
      <c r="D93" s="32" t="s">
        <v>745</v>
      </c>
      <c r="E93" s="32">
        <v>200600649</v>
      </c>
      <c r="F93" s="32" t="s">
        <v>746</v>
      </c>
      <c r="G93" s="33" t="s">
        <v>747</v>
      </c>
      <c r="H93" s="32" t="s">
        <v>664</v>
      </c>
      <c r="I93" s="32" t="s">
        <v>68</v>
      </c>
      <c r="J93" s="32" t="s">
        <v>78</v>
      </c>
      <c r="K93" s="32" t="s">
        <v>68</v>
      </c>
      <c r="AV93" s="32" t="s">
        <v>68</v>
      </c>
      <c r="AW93" s="32" t="s">
        <v>70</v>
      </c>
      <c r="AX93" s="32" t="s">
        <v>68</v>
      </c>
      <c r="AY93" s="32" t="s">
        <v>68</v>
      </c>
      <c r="AZ93" s="32" t="s">
        <v>68</v>
      </c>
      <c r="BA93" s="32" t="s">
        <v>70</v>
      </c>
      <c r="BB93" s="32" t="s">
        <v>68</v>
      </c>
      <c r="BC93" s="32" t="s">
        <v>68</v>
      </c>
      <c r="BD93" s="32" t="s">
        <v>70</v>
      </c>
      <c r="BE93" s="32" t="s">
        <v>68</v>
      </c>
      <c r="BF93" s="32" t="s">
        <v>78</v>
      </c>
      <c r="BG93" s="32" t="s">
        <v>68</v>
      </c>
      <c r="BH93" s="32" t="s">
        <v>68</v>
      </c>
      <c r="BI93" s="32" t="s">
        <v>68</v>
      </c>
      <c r="BJ93" s="32" t="s">
        <v>68</v>
      </c>
      <c r="BK93" s="32" t="s">
        <v>68</v>
      </c>
      <c r="BL93" s="32" t="s">
        <v>70</v>
      </c>
      <c r="BM93" s="32" t="s">
        <v>70</v>
      </c>
      <c r="BN93" s="32" t="s">
        <v>939</v>
      </c>
      <c r="BO93" s="32" t="s">
        <v>403</v>
      </c>
    </row>
    <row r="94" spans="1:67" s="34" customFormat="1" ht="12.5" x14ac:dyDescent="0.25">
      <c r="A94" s="31">
        <v>43706.472781782402</v>
      </c>
      <c r="B94" s="32" t="s">
        <v>940</v>
      </c>
      <c r="C94" s="32" t="s">
        <v>84</v>
      </c>
      <c r="D94" s="32" t="s">
        <v>941</v>
      </c>
      <c r="E94" s="32">
        <v>200600754</v>
      </c>
      <c r="F94" s="32" t="s">
        <v>942</v>
      </c>
      <c r="G94" s="33" t="s">
        <v>943</v>
      </c>
      <c r="H94" s="32" t="s">
        <v>664</v>
      </c>
      <c r="I94" s="32" t="s">
        <v>68</v>
      </c>
      <c r="J94" s="32" t="s">
        <v>68</v>
      </c>
      <c r="K94" s="32" t="s">
        <v>68</v>
      </c>
      <c r="L94" s="32" t="s">
        <v>68</v>
      </c>
      <c r="M94" s="32" t="s">
        <v>68</v>
      </c>
      <c r="N94" s="32" t="s">
        <v>70</v>
      </c>
      <c r="O94" s="32" t="s">
        <v>68</v>
      </c>
      <c r="P94" s="32" t="s">
        <v>68</v>
      </c>
      <c r="Q94" s="32" t="s">
        <v>68</v>
      </c>
      <c r="R94" s="32" t="s">
        <v>68</v>
      </c>
      <c r="S94" s="32" t="s">
        <v>68</v>
      </c>
      <c r="T94" s="32" t="s">
        <v>68</v>
      </c>
      <c r="U94" s="32" t="s">
        <v>68</v>
      </c>
      <c r="V94" s="32" t="s">
        <v>68</v>
      </c>
      <c r="W94" s="32" t="s">
        <v>68</v>
      </c>
      <c r="X94" s="32" t="s">
        <v>70</v>
      </c>
      <c r="Y94" s="32" t="s">
        <v>68</v>
      </c>
      <c r="Z94" s="32" t="s">
        <v>68</v>
      </c>
      <c r="AA94" s="32" t="s">
        <v>68</v>
      </c>
      <c r="AB94" s="32" t="s">
        <v>68</v>
      </c>
      <c r="AC94" s="32" t="s">
        <v>68</v>
      </c>
      <c r="AD94" s="32" t="s">
        <v>68</v>
      </c>
      <c r="AE94" s="32" t="s">
        <v>68</v>
      </c>
      <c r="AF94" s="32" t="s">
        <v>68</v>
      </c>
      <c r="AG94" s="32" t="s">
        <v>68</v>
      </c>
      <c r="AH94" s="32" t="s">
        <v>68</v>
      </c>
      <c r="AI94" s="32" t="s">
        <v>68</v>
      </c>
      <c r="AJ94" s="32" t="s">
        <v>68</v>
      </c>
      <c r="AK94" s="32" t="s">
        <v>68</v>
      </c>
      <c r="AL94" s="32" t="s">
        <v>68</v>
      </c>
      <c r="AM94" s="32" t="s">
        <v>68</v>
      </c>
      <c r="AN94" s="32" t="s">
        <v>68</v>
      </c>
      <c r="AO94" s="32" t="s">
        <v>68</v>
      </c>
      <c r="AP94" s="32" t="s">
        <v>68</v>
      </c>
      <c r="AQ94" s="32" t="s">
        <v>68</v>
      </c>
      <c r="AR94" s="32" t="s">
        <v>70</v>
      </c>
      <c r="AS94" s="32" t="s">
        <v>68</v>
      </c>
      <c r="AT94" s="32" t="s">
        <v>70</v>
      </c>
      <c r="AU94" s="32" t="s">
        <v>70</v>
      </c>
      <c r="AV94" s="32" t="s">
        <v>68</v>
      </c>
      <c r="AW94" s="32" t="s">
        <v>68</v>
      </c>
      <c r="AX94" s="32" t="s">
        <v>68</v>
      </c>
      <c r="AY94" s="32" t="s">
        <v>68</v>
      </c>
      <c r="AZ94" s="32" t="s">
        <v>68</v>
      </c>
      <c r="BA94" s="32" t="s">
        <v>70</v>
      </c>
      <c r="BB94" s="32" t="s">
        <v>68</v>
      </c>
      <c r="BC94" s="32" t="s">
        <v>70</v>
      </c>
      <c r="BD94" s="32" t="s">
        <v>68</v>
      </c>
      <c r="BE94" s="32" t="s">
        <v>68</v>
      </c>
      <c r="BF94" s="32" t="s">
        <v>70</v>
      </c>
      <c r="BG94" s="32" t="s">
        <v>68</v>
      </c>
      <c r="BH94" s="32" t="s">
        <v>68</v>
      </c>
      <c r="BI94" s="32" t="s">
        <v>68</v>
      </c>
      <c r="BJ94" s="32" t="s">
        <v>70</v>
      </c>
      <c r="BL94" s="32" t="s">
        <v>70</v>
      </c>
      <c r="BM94" s="32" t="s">
        <v>68</v>
      </c>
      <c r="BN94" s="32" t="s">
        <v>299</v>
      </c>
      <c r="BO94" s="32" t="s">
        <v>944</v>
      </c>
    </row>
    <row r="95" spans="1:67" s="34" customFormat="1" ht="12.5" x14ac:dyDescent="0.25">
      <c r="A95" s="31">
        <v>43707.380911886576</v>
      </c>
      <c r="B95" s="32" t="s">
        <v>94</v>
      </c>
      <c r="C95" s="32" t="s">
        <v>84</v>
      </c>
      <c r="D95" s="32" t="s">
        <v>945</v>
      </c>
      <c r="E95" s="32">
        <v>200600828</v>
      </c>
      <c r="F95" s="32" t="s">
        <v>946</v>
      </c>
      <c r="G95" s="33" t="s">
        <v>223</v>
      </c>
      <c r="H95" s="32" t="s">
        <v>664</v>
      </c>
      <c r="I95" s="32" t="s">
        <v>70</v>
      </c>
      <c r="J95" s="32" t="s">
        <v>70</v>
      </c>
      <c r="K95" s="32" t="s">
        <v>70</v>
      </c>
      <c r="L95" s="32" t="s">
        <v>70</v>
      </c>
      <c r="M95" s="32" t="s">
        <v>70</v>
      </c>
      <c r="N95" s="32" t="s">
        <v>70</v>
      </c>
      <c r="O95" s="32" t="s">
        <v>70</v>
      </c>
      <c r="P95" s="32" t="s">
        <v>70</v>
      </c>
      <c r="Q95" s="32" t="s">
        <v>70</v>
      </c>
      <c r="R95" s="32" t="s">
        <v>70</v>
      </c>
      <c r="S95" s="32" t="s">
        <v>70</v>
      </c>
      <c r="T95" s="32" t="s">
        <v>70</v>
      </c>
      <c r="U95" s="32" t="s">
        <v>68</v>
      </c>
      <c r="V95" s="32" t="s">
        <v>68</v>
      </c>
      <c r="W95" s="32" t="s">
        <v>68</v>
      </c>
      <c r="X95" s="32" t="s">
        <v>68</v>
      </c>
      <c r="Y95" s="32" t="s">
        <v>68</v>
      </c>
      <c r="Z95" s="32" t="s">
        <v>68</v>
      </c>
      <c r="AA95" s="32" t="s">
        <v>68</v>
      </c>
      <c r="AB95" s="32" t="s">
        <v>68</v>
      </c>
      <c r="AC95" s="32" t="s">
        <v>68</v>
      </c>
      <c r="AD95" s="32" t="s">
        <v>68</v>
      </c>
      <c r="AE95" s="32" t="s">
        <v>70</v>
      </c>
      <c r="AF95" s="32" t="s">
        <v>68</v>
      </c>
      <c r="AG95" s="32" t="s">
        <v>68</v>
      </c>
      <c r="AH95" s="32" t="s">
        <v>70</v>
      </c>
      <c r="AI95" s="32" t="s">
        <v>68</v>
      </c>
      <c r="AJ95" s="32" t="s">
        <v>70</v>
      </c>
      <c r="AK95" s="32" t="s">
        <v>70</v>
      </c>
      <c r="AL95" s="32" t="s">
        <v>68</v>
      </c>
      <c r="AM95" s="32" t="s">
        <v>68</v>
      </c>
      <c r="AN95" s="32" t="s">
        <v>68</v>
      </c>
      <c r="AO95" s="32" t="s">
        <v>68</v>
      </c>
      <c r="AP95" s="32" t="s">
        <v>68</v>
      </c>
      <c r="AQ95" s="32" t="s">
        <v>68</v>
      </c>
      <c r="AR95" s="32" t="s">
        <v>68</v>
      </c>
      <c r="AS95" s="32" t="s">
        <v>70</v>
      </c>
      <c r="AT95" s="32" t="s">
        <v>70</v>
      </c>
      <c r="AU95" s="32" t="s">
        <v>70</v>
      </c>
      <c r="AV95" s="32" t="s">
        <v>68</v>
      </c>
      <c r="AW95" s="32" t="s">
        <v>68</v>
      </c>
      <c r="AX95" s="32" t="s">
        <v>70</v>
      </c>
      <c r="AY95" s="32" t="s">
        <v>70</v>
      </c>
      <c r="AZ95" s="32" t="s">
        <v>68</v>
      </c>
      <c r="BA95" s="32" t="s">
        <v>68</v>
      </c>
      <c r="BB95" s="32" t="s">
        <v>70</v>
      </c>
      <c r="BC95" s="32" t="s">
        <v>70</v>
      </c>
      <c r="BD95" s="32" t="s">
        <v>70</v>
      </c>
      <c r="BE95" s="32" t="s">
        <v>68</v>
      </c>
      <c r="BF95" s="32" t="s">
        <v>68</v>
      </c>
      <c r="BG95" s="32" t="s">
        <v>70</v>
      </c>
      <c r="BH95" s="32" t="s">
        <v>70</v>
      </c>
      <c r="BI95" s="32" t="s">
        <v>68</v>
      </c>
      <c r="BJ95" s="32" t="s">
        <v>68</v>
      </c>
      <c r="BK95" s="32" t="s">
        <v>70</v>
      </c>
      <c r="BL95" s="32" t="s">
        <v>70</v>
      </c>
      <c r="BM95" s="32" t="s">
        <v>70</v>
      </c>
      <c r="BN95" s="32" t="s">
        <v>947</v>
      </c>
      <c r="BO95" s="32" t="s">
        <v>948</v>
      </c>
    </row>
    <row r="96" spans="1:67" s="34" customFormat="1" ht="12.5" x14ac:dyDescent="0.25">
      <c r="A96" s="31">
        <v>43707.614132673611</v>
      </c>
      <c r="B96" s="32" t="s">
        <v>406</v>
      </c>
      <c r="C96" s="32" t="s">
        <v>84</v>
      </c>
      <c r="D96" s="32" t="s">
        <v>407</v>
      </c>
      <c r="E96" s="32">
        <v>200601068</v>
      </c>
      <c r="F96" s="32" t="s">
        <v>408</v>
      </c>
      <c r="G96" s="33" t="s">
        <v>409</v>
      </c>
      <c r="H96" s="32" t="s">
        <v>664</v>
      </c>
      <c r="I96" s="32" t="s">
        <v>68</v>
      </c>
      <c r="J96" s="32" t="s">
        <v>68</v>
      </c>
      <c r="K96" s="32" t="s">
        <v>68</v>
      </c>
      <c r="L96" s="32" t="s">
        <v>68</v>
      </c>
      <c r="M96" s="32" t="s">
        <v>68</v>
      </c>
      <c r="N96" s="32" t="s">
        <v>68</v>
      </c>
      <c r="O96" s="32" t="s">
        <v>68</v>
      </c>
      <c r="P96" s="32" t="s">
        <v>68</v>
      </c>
      <c r="Q96" s="32" t="s">
        <v>68</v>
      </c>
      <c r="R96" s="32" t="s">
        <v>68</v>
      </c>
      <c r="S96" s="32" t="s">
        <v>68</v>
      </c>
      <c r="T96" s="32" t="s">
        <v>68</v>
      </c>
      <c r="U96" s="32" t="s">
        <v>68</v>
      </c>
      <c r="V96" s="32" t="s">
        <v>68</v>
      </c>
      <c r="W96" s="32" t="s">
        <v>68</v>
      </c>
      <c r="X96" s="32" t="s">
        <v>68</v>
      </c>
      <c r="Y96" s="32" t="s">
        <v>68</v>
      </c>
      <c r="Z96" s="32" t="s">
        <v>68</v>
      </c>
      <c r="AA96" s="32" t="s">
        <v>68</v>
      </c>
      <c r="AB96" s="32" t="s">
        <v>68</v>
      </c>
      <c r="AC96" s="32" t="s">
        <v>68</v>
      </c>
      <c r="AD96" s="32" t="s">
        <v>68</v>
      </c>
      <c r="AE96" s="32" t="s">
        <v>68</v>
      </c>
      <c r="AF96" s="32" t="s">
        <v>68</v>
      </c>
      <c r="AG96" s="32" t="s">
        <v>68</v>
      </c>
      <c r="AH96" s="32" t="s">
        <v>68</v>
      </c>
      <c r="AI96" s="32" t="s">
        <v>68</v>
      </c>
      <c r="AJ96" s="32" t="s">
        <v>68</v>
      </c>
      <c r="AK96" s="32" t="s">
        <v>68</v>
      </c>
      <c r="AL96" s="32" t="s">
        <v>68</v>
      </c>
      <c r="AM96" s="32" t="s">
        <v>68</v>
      </c>
      <c r="AN96" s="32" t="s">
        <v>68</v>
      </c>
      <c r="AO96" s="32" t="s">
        <v>68</v>
      </c>
      <c r="AP96" s="32" t="s">
        <v>68</v>
      </c>
      <c r="AQ96" s="32" t="s">
        <v>68</v>
      </c>
      <c r="AR96" s="32" t="s">
        <v>68</v>
      </c>
      <c r="AS96" s="32" t="s">
        <v>68</v>
      </c>
      <c r="AT96" s="32" t="s">
        <v>68</v>
      </c>
      <c r="AU96" s="32" t="s">
        <v>68</v>
      </c>
      <c r="AV96" s="32" t="s">
        <v>68</v>
      </c>
      <c r="AW96" s="32" t="s">
        <v>68</v>
      </c>
      <c r="AX96" s="32" t="s">
        <v>68</v>
      </c>
      <c r="AY96" s="32" t="s">
        <v>68</v>
      </c>
      <c r="AZ96" s="32" t="s">
        <v>68</v>
      </c>
      <c r="BA96" s="32" t="s">
        <v>68</v>
      </c>
      <c r="BB96" s="32" t="s">
        <v>68</v>
      </c>
      <c r="BC96" s="32" t="s">
        <v>68</v>
      </c>
      <c r="BN96" s="32" t="s">
        <v>949</v>
      </c>
      <c r="BO96" s="32">
        <v>3</v>
      </c>
    </row>
    <row r="97" spans="1:67" s="34" customFormat="1" ht="12.5" x14ac:dyDescent="0.25">
      <c r="A97" s="31">
        <v>43711.424879652783</v>
      </c>
      <c r="B97" s="32" t="s">
        <v>410</v>
      </c>
      <c r="C97" s="32" t="s">
        <v>84</v>
      </c>
      <c r="D97" s="32" t="s">
        <v>411</v>
      </c>
      <c r="E97" s="32">
        <v>200401085</v>
      </c>
      <c r="F97" s="32" t="s">
        <v>641</v>
      </c>
      <c r="G97" s="33" t="s">
        <v>412</v>
      </c>
      <c r="H97" s="32" t="s">
        <v>664</v>
      </c>
      <c r="I97" s="32" t="s">
        <v>68</v>
      </c>
      <c r="J97" s="32" t="s">
        <v>68</v>
      </c>
      <c r="K97" s="32" t="s">
        <v>68</v>
      </c>
      <c r="L97" s="32" t="s">
        <v>68</v>
      </c>
      <c r="M97" s="32" t="s">
        <v>68</v>
      </c>
      <c r="N97" s="32" t="s">
        <v>68</v>
      </c>
      <c r="O97" s="32" t="s">
        <v>68</v>
      </c>
      <c r="P97" s="32" t="s">
        <v>68</v>
      </c>
      <c r="Q97" s="32" t="s">
        <v>68</v>
      </c>
      <c r="R97" s="32" t="s">
        <v>68</v>
      </c>
      <c r="S97" s="32" t="s">
        <v>68</v>
      </c>
      <c r="T97" s="32" t="s">
        <v>68</v>
      </c>
      <c r="U97" s="32" t="s">
        <v>68</v>
      </c>
      <c r="V97" s="32" t="s">
        <v>68</v>
      </c>
      <c r="W97" s="32" t="s">
        <v>68</v>
      </c>
      <c r="X97" s="32" t="s">
        <v>68</v>
      </c>
      <c r="Y97" s="32" t="s">
        <v>68</v>
      </c>
      <c r="Z97" s="32" t="s">
        <v>68</v>
      </c>
      <c r="AA97" s="32" t="s">
        <v>68</v>
      </c>
      <c r="AB97" s="32" t="s">
        <v>68</v>
      </c>
      <c r="AC97" s="32" t="s">
        <v>68</v>
      </c>
      <c r="AD97" s="32" t="s">
        <v>68</v>
      </c>
      <c r="AE97" s="32" t="s">
        <v>68</v>
      </c>
      <c r="AF97" s="32" t="s">
        <v>68</v>
      </c>
      <c r="AG97" s="32" t="s">
        <v>68</v>
      </c>
      <c r="AH97" s="32" t="s">
        <v>68</v>
      </c>
      <c r="AI97" s="32" t="s">
        <v>68</v>
      </c>
      <c r="AJ97" s="32" t="s">
        <v>68</v>
      </c>
      <c r="AK97" s="32" t="s">
        <v>68</v>
      </c>
      <c r="AL97" s="32" t="s">
        <v>68</v>
      </c>
      <c r="AM97" s="32" t="s">
        <v>68</v>
      </c>
      <c r="AN97" s="32" t="s">
        <v>68</v>
      </c>
      <c r="AO97" s="32" t="s">
        <v>68</v>
      </c>
      <c r="AP97" s="32" t="s">
        <v>68</v>
      </c>
      <c r="AQ97" s="32" t="s">
        <v>68</v>
      </c>
      <c r="AR97" s="32" t="s">
        <v>68</v>
      </c>
      <c r="AS97" s="32" t="s">
        <v>68</v>
      </c>
      <c r="AT97" s="32" t="s">
        <v>68</v>
      </c>
      <c r="AU97" s="32" t="s">
        <v>68</v>
      </c>
      <c r="AV97" s="32" t="s">
        <v>68</v>
      </c>
      <c r="AW97" s="32" t="s">
        <v>68</v>
      </c>
      <c r="AX97" s="32" t="s">
        <v>68</v>
      </c>
      <c r="AY97" s="32" t="s">
        <v>68</v>
      </c>
      <c r="AZ97" s="32" t="s">
        <v>68</v>
      </c>
      <c r="BA97" s="32" t="s">
        <v>68</v>
      </c>
      <c r="BB97" s="32" t="s">
        <v>68</v>
      </c>
      <c r="BC97" s="32" t="s">
        <v>68</v>
      </c>
      <c r="BD97" s="32" t="s">
        <v>68</v>
      </c>
      <c r="BE97" s="32" t="s">
        <v>68</v>
      </c>
      <c r="BF97" s="32" t="s">
        <v>68</v>
      </c>
      <c r="BG97" s="32" t="s">
        <v>68</v>
      </c>
      <c r="BH97" s="32" t="s">
        <v>68</v>
      </c>
      <c r="BI97" s="32" t="s">
        <v>68</v>
      </c>
      <c r="BJ97" s="32" t="s">
        <v>68</v>
      </c>
      <c r="BK97" s="32" t="s">
        <v>68</v>
      </c>
      <c r="BL97" s="32" t="s">
        <v>68</v>
      </c>
      <c r="BM97" s="32" t="s">
        <v>68</v>
      </c>
      <c r="BO97" s="32" t="s">
        <v>413</v>
      </c>
    </row>
    <row r="98" spans="1:67" s="34" customFormat="1" ht="12.5" x14ac:dyDescent="0.25">
      <c r="A98" s="31">
        <v>43709.925569212966</v>
      </c>
      <c r="B98" s="32" t="s">
        <v>950</v>
      </c>
      <c r="C98" s="32" t="s">
        <v>97</v>
      </c>
      <c r="D98" s="32" t="s">
        <v>417</v>
      </c>
      <c r="E98" s="32">
        <v>20010013</v>
      </c>
      <c r="F98" s="32" t="s">
        <v>748</v>
      </c>
      <c r="G98" s="33" t="s">
        <v>418</v>
      </c>
      <c r="H98" s="32" t="s">
        <v>664</v>
      </c>
      <c r="I98" s="32" t="s">
        <v>68</v>
      </c>
      <c r="J98" s="32" t="s">
        <v>68</v>
      </c>
      <c r="AV98" s="32" t="s">
        <v>68</v>
      </c>
      <c r="AW98" s="32" t="s">
        <v>68</v>
      </c>
      <c r="AX98" s="32" t="s">
        <v>68</v>
      </c>
      <c r="AY98" s="32" t="s">
        <v>68</v>
      </c>
      <c r="AZ98" s="32" t="s">
        <v>68</v>
      </c>
      <c r="BA98" s="32" t="s">
        <v>68</v>
      </c>
      <c r="BB98" s="32" t="s">
        <v>68</v>
      </c>
      <c r="BC98" s="32" t="s">
        <v>68</v>
      </c>
      <c r="BD98" s="32" t="s">
        <v>68</v>
      </c>
      <c r="BE98" s="32" t="s">
        <v>68</v>
      </c>
      <c r="BF98" s="32" t="s">
        <v>68</v>
      </c>
      <c r="BG98" s="32" t="s">
        <v>68</v>
      </c>
      <c r="BH98" s="32" t="s">
        <v>68</v>
      </c>
      <c r="BI98" s="32" t="s">
        <v>68</v>
      </c>
      <c r="BJ98" s="32" t="s">
        <v>68</v>
      </c>
      <c r="BK98" s="32" t="s">
        <v>68</v>
      </c>
      <c r="BL98" s="32" t="s">
        <v>68</v>
      </c>
      <c r="BM98" s="32" t="s">
        <v>68</v>
      </c>
      <c r="BO98" s="32" t="s">
        <v>419</v>
      </c>
    </row>
    <row r="99" spans="1:67" s="34" customFormat="1" ht="12.5" x14ac:dyDescent="0.25">
      <c r="A99" s="31">
        <v>43712.463173692129</v>
      </c>
      <c r="B99" s="32" t="s">
        <v>951</v>
      </c>
      <c r="C99" s="32" t="s">
        <v>97</v>
      </c>
      <c r="D99" s="32" t="s">
        <v>952</v>
      </c>
      <c r="E99" s="32">
        <v>200100132</v>
      </c>
      <c r="F99" s="32" t="s">
        <v>953</v>
      </c>
      <c r="G99" s="33" t="s">
        <v>954</v>
      </c>
      <c r="H99" s="32" t="s">
        <v>664</v>
      </c>
      <c r="I99" s="32" t="s">
        <v>68</v>
      </c>
      <c r="J99" s="32" t="s">
        <v>68</v>
      </c>
      <c r="K99" s="32" t="s">
        <v>68</v>
      </c>
      <c r="L99" s="32" t="s">
        <v>68</v>
      </c>
      <c r="M99" s="32" t="s">
        <v>68</v>
      </c>
      <c r="N99" s="32" t="s">
        <v>68</v>
      </c>
      <c r="O99" s="32" t="s">
        <v>68</v>
      </c>
      <c r="P99" s="32" t="s">
        <v>68</v>
      </c>
      <c r="Q99" s="32" t="s">
        <v>68</v>
      </c>
      <c r="R99" s="32" t="s">
        <v>68</v>
      </c>
      <c r="S99" s="32" t="s">
        <v>68</v>
      </c>
      <c r="T99" s="32" t="s">
        <v>68</v>
      </c>
      <c r="U99" s="32" t="s">
        <v>68</v>
      </c>
      <c r="V99" s="32" t="s">
        <v>68</v>
      </c>
      <c r="W99" s="32" t="s">
        <v>68</v>
      </c>
      <c r="X99" s="32" t="s">
        <v>68</v>
      </c>
      <c r="Y99" s="32" t="s">
        <v>68</v>
      </c>
      <c r="Z99" s="32" t="s">
        <v>68</v>
      </c>
      <c r="AA99" s="32" t="s">
        <v>68</v>
      </c>
      <c r="AB99" s="32" t="s">
        <v>68</v>
      </c>
      <c r="AC99" s="32" t="s">
        <v>68</v>
      </c>
      <c r="AD99" s="32" t="s">
        <v>68</v>
      </c>
      <c r="AE99" s="32" t="s">
        <v>68</v>
      </c>
      <c r="AF99" s="32" t="s">
        <v>68</v>
      </c>
      <c r="AG99" s="32" t="s">
        <v>68</v>
      </c>
      <c r="AH99" s="32" t="s">
        <v>68</v>
      </c>
      <c r="AI99" s="32" t="s">
        <v>68</v>
      </c>
      <c r="AJ99" s="32" t="s">
        <v>68</v>
      </c>
      <c r="AK99" s="32" t="s">
        <v>68</v>
      </c>
      <c r="AL99" s="32" t="s">
        <v>68</v>
      </c>
      <c r="AM99" s="32" t="s">
        <v>68</v>
      </c>
      <c r="AN99" s="32" t="s">
        <v>68</v>
      </c>
      <c r="AO99" s="32" t="s">
        <v>68</v>
      </c>
      <c r="AP99" s="32" t="s">
        <v>68</v>
      </c>
      <c r="AQ99" s="32" t="s">
        <v>68</v>
      </c>
      <c r="AR99" s="32" t="s">
        <v>68</v>
      </c>
      <c r="AS99" s="32" t="s">
        <v>68</v>
      </c>
      <c r="AT99" s="32" t="s">
        <v>68</v>
      </c>
      <c r="AU99" s="32" t="s">
        <v>68</v>
      </c>
      <c r="BO99" s="32" t="s">
        <v>955</v>
      </c>
    </row>
    <row r="100" spans="1:67" s="34" customFormat="1" ht="12.5" x14ac:dyDescent="0.25">
      <c r="A100" s="31">
        <v>43707.362428391207</v>
      </c>
      <c r="B100" s="32" t="s">
        <v>421</v>
      </c>
      <c r="C100" s="32" t="s">
        <v>97</v>
      </c>
      <c r="D100" s="32" t="s">
        <v>422</v>
      </c>
      <c r="E100" s="32">
        <v>200100990</v>
      </c>
      <c r="F100" s="32" t="s">
        <v>423</v>
      </c>
      <c r="G100" s="33" t="s">
        <v>424</v>
      </c>
      <c r="H100" s="32" t="s">
        <v>664</v>
      </c>
      <c r="I100" s="32" t="s">
        <v>70</v>
      </c>
      <c r="J100" s="32" t="s">
        <v>70</v>
      </c>
      <c r="K100" s="32" t="s">
        <v>68</v>
      </c>
      <c r="L100" s="32" t="s">
        <v>70</v>
      </c>
      <c r="M100" s="32" t="s">
        <v>68</v>
      </c>
      <c r="N100" s="32" t="s">
        <v>70</v>
      </c>
      <c r="O100" s="32" t="s">
        <v>70</v>
      </c>
      <c r="P100" s="32" t="s">
        <v>68</v>
      </c>
      <c r="Q100" s="32" t="s">
        <v>70</v>
      </c>
      <c r="R100" s="32" t="s">
        <v>68</v>
      </c>
      <c r="S100" s="32" t="s">
        <v>70</v>
      </c>
      <c r="T100" s="32" t="s">
        <v>68</v>
      </c>
      <c r="U100" s="32" t="s">
        <v>68</v>
      </c>
      <c r="V100" s="32" t="s">
        <v>70</v>
      </c>
      <c r="W100" s="32" t="s">
        <v>68</v>
      </c>
      <c r="X100" s="32" t="s">
        <v>68</v>
      </c>
      <c r="Y100" s="32" t="s">
        <v>68</v>
      </c>
      <c r="Z100" s="32" t="s">
        <v>68</v>
      </c>
      <c r="AA100" s="32" t="s">
        <v>68</v>
      </c>
      <c r="AB100" s="32" t="s">
        <v>68</v>
      </c>
      <c r="AC100" s="32" t="s">
        <v>68</v>
      </c>
      <c r="AD100" s="32" t="s">
        <v>68</v>
      </c>
      <c r="AE100" s="32" t="s">
        <v>68</v>
      </c>
      <c r="AF100" s="32" t="s">
        <v>68</v>
      </c>
      <c r="AG100" s="32" t="s">
        <v>68</v>
      </c>
      <c r="AH100" s="32" t="s">
        <v>68</v>
      </c>
      <c r="AI100" s="32" t="s">
        <v>68</v>
      </c>
      <c r="AJ100" s="32" t="s">
        <v>68</v>
      </c>
      <c r="AK100" s="32" t="s">
        <v>68</v>
      </c>
      <c r="AL100" s="32" t="s">
        <v>68</v>
      </c>
      <c r="AM100" s="32" t="s">
        <v>68</v>
      </c>
      <c r="AN100" s="32" t="s">
        <v>68</v>
      </c>
      <c r="AO100" s="32" t="s">
        <v>68</v>
      </c>
      <c r="AP100" s="32" t="s">
        <v>68</v>
      </c>
      <c r="AQ100" s="32" t="s">
        <v>68</v>
      </c>
      <c r="AR100" s="32" t="s">
        <v>68</v>
      </c>
      <c r="AS100" s="32" t="s">
        <v>68</v>
      </c>
      <c r="AT100" s="32" t="s">
        <v>68</v>
      </c>
      <c r="AU100" s="32" t="s">
        <v>68</v>
      </c>
      <c r="BN100" s="32" t="s">
        <v>299</v>
      </c>
      <c r="BO100" s="32" t="s">
        <v>425</v>
      </c>
    </row>
    <row r="101" spans="1:67" s="34" customFormat="1" ht="12.5" x14ac:dyDescent="0.25">
      <c r="A101" s="31">
        <v>43712.406274791661</v>
      </c>
      <c r="B101" s="32" t="s">
        <v>224</v>
      </c>
      <c r="C101" s="32" t="s">
        <v>97</v>
      </c>
      <c r="D101" s="32" t="s">
        <v>956</v>
      </c>
      <c r="E101" s="32">
        <v>200100209</v>
      </c>
      <c r="F101" s="32" t="s">
        <v>957</v>
      </c>
      <c r="G101" s="33" t="s">
        <v>225</v>
      </c>
      <c r="H101" s="32" t="s">
        <v>664</v>
      </c>
      <c r="I101" s="32" t="s">
        <v>68</v>
      </c>
      <c r="J101" s="32" t="s">
        <v>68</v>
      </c>
      <c r="K101" s="32" t="s">
        <v>68</v>
      </c>
      <c r="L101" s="32" t="s">
        <v>68</v>
      </c>
      <c r="M101" s="32" t="s">
        <v>68</v>
      </c>
      <c r="N101" s="32" t="s">
        <v>68</v>
      </c>
      <c r="O101" s="32" t="s">
        <v>68</v>
      </c>
      <c r="P101" s="32" t="s">
        <v>68</v>
      </c>
      <c r="Q101" s="32" t="s">
        <v>68</v>
      </c>
      <c r="R101" s="32" t="s">
        <v>68</v>
      </c>
      <c r="S101" s="32" t="s">
        <v>68</v>
      </c>
      <c r="T101" s="32" t="s">
        <v>68</v>
      </c>
      <c r="U101" s="32" t="s">
        <v>68</v>
      </c>
      <c r="V101" s="32" t="s">
        <v>68</v>
      </c>
      <c r="W101" s="32" t="s">
        <v>68</v>
      </c>
      <c r="X101" s="32" t="s">
        <v>68</v>
      </c>
      <c r="Y101" s="32" t="s">
        <v>68</v>
      </c>
      <c r="Z101" s="32" t="s">
        <v>68</v>
      </c>
      <c r="AA101" s="32" t="s">
        <v>68</v>
      </c>
      <c r="AB101" s="32" t="s">
        <v>68</v>
      </c>
      <c r="AC101" s="32" t="s">
        <v>68</v>
      </c>
      <c r="AD101" s="32" t="s">
        <v>68</v>
      </c>
      <c r="AE101" s="32" t="s">
        <v>68</v>
      </c>
      <c r="AF101" s="32" t="s">
        <v>68</v>
      </c>
      <c r="AG101" s="32" t="s">
        <v>68</v>
      </c>
      <c r="AH101" s="32" t="s">
        <v>68</v>
      </c>
      <c r="AI101" s="32" t="s">
        <v>68</v>
      </c>
      <c r="AJ101" s="32" t="s">
        <v>68</v>
      </c>
      <c r="AK101" s="32" t="s">
        <v>68</v>
      </c>
      <c r="AL101" s="32" t="s">
        <v>68</v>
      </c>
      <c r="AM101" s="32" t="s">
        <v>68</v>
      </c>
      <c r="AN101" s="32" t="s">
        <v>68</v>
      </c>
      <c r="AO101" s="32" t="s">
        <v>68</v>
      </c>
      <c r="AP101" s="32" t="s">
        <v>68</v>
      </c>
      <c r="AQ101" s="32" t="s">
        <v>68</v>
      </c>
      <c r="AR101" s="32" t="s">
        <v>68</v>
      </c>
      <c r="AS101" s="32" t="s">
        <v>68</v>
      </c>
      <c r="AT101" s="32" t="s">
        <v>68</v>
      </c>
      <c r="AU101" s="32" t="s">
        <v>68</v>
      </c>
      <c r="BO101" s="32" t="s">
        <v>958</v>
      </c>
    </row>
    <row r="102" spans="1:67" s="34" customFormat="1" ht="12.5" x14ac:dyDescent="0.25">
      <c r="A102" s="31">
        <v>43707.502292881945</v>
      </c>
      <c r="B102" s="32" t="s">
        <v>226</v>
      </c>
      <c r="C102" s="32" t="s">
        <v>97</v>
      </c>
      <c r="D102" s="32" t="s">
        <v>959</v>
      </c>
      <c r="E102" s="32">
        <v>200100219</v>
      </c>
      <c r="F102" s="32" t="s">
        <v>227</v>
      </c>
      <c r="G102" s="33" t="s">
        <v>960</v>
      </c>
      <c r="H102" s="32" t="s">
        <v>664</v>
      </c>
      <c r="I102" s="32" t="s">
        <v>68</v>
      </c>
      <c r="J102" s="32" t="s">
        <v>68</v>
      </c>
      <c r="K102" s="32" t="s">
        <v>68</v>
      </c>
      <c r="L102" s="32" t="s">
        <v>68</v>
      </c>
      <c r="M102" s="32" t="s">
        <v>78</v>
      </c>
      <c r="N102" s="32" t="s">
        <v>78</v>
      </c>
      <c r="O102" s="32" t="s">
        <v>70</v>
      </c>
      <c r="P102" s="32" t="s">
        <v>68</v>
      </c>
      <c r="Q102" s="32" t="s">
        <v>70</v>
      </c>
      <c r="R102" s="32" t="s">
        <v>70</v>
      </c>
      <c r="S102" s="32" t="s">
        <v>70</v>
      </c>
      <c r="T102" s="32" t="s">
        <v>70</v>
      </c>
      <c r="U102" s="32" t="s">
        <v>68</v>
      </c>
      <c r="V102" s="32" t="s">
        <v>68</v>
      </c>
      <c r="W102" s="32" t="s">
        <v>68</v>
      </c>
      <c r="X102" s="32" t="s">
        <v>68</v>
      </c>
      <c r="Y102" s="32" t="s">
        <v>68</v>
      </c>
      <c r="Z102" s="32" t="s">
        <v>68</v>
      </c>
      <c r="AA102" s="32" t="s">
        <v>68</v>
      </c>
      <c r="AB102" s="32" t="s">
        <v>68</v>
      </c>
      <c r="AC102" s="32" t="s">
        <v>68</v>
      </c>
      <c r="AD102" s="32" t="s">
        <v>70</v>
      </c>
      <c r="AE102" s="32" t="s">
        <v>68</v>
      </c>
      <c r="AF102" s="32" t="s">
        <v>68</v>
      </c>
      <c r="AG102" s="32" t="s">
        <v>70</v>
      </c>
      <c r="AH102" s="32" t="s">
        <v>68</v>
      </c>
      <c r="AI102" s="32" t="s">
        <v>68</v>
      </c>
      <c r="AJ102" s="32" t="s">
        <v>70</v>
      </c>
      <c r="AK102" s="32" t="s">
        <v>68</v>
      </c>
      <c r="AL102" s="32" t="s">
        <v>68</v>
      </c>
      <c r="AM102" s="32" t="s">
        <v>68</v>
      </c>
      <c r="AN102" s="32" t="s">
        <v>68</v>
      </c>
      <c r="AO102" s="32" t="s">
        <v>68</v>
      </c>
      <c r="AP102" s="32" t="s">
        <v>68</v>
      </c>
      <c r="AQ102" s="32" t="s">
        <v>68</v>
      </c>
      <c r="AR102" s="32" t="s">
        <v>68</v>
      </c>
      <c r="AS102" s="32" t="s">
        <v>68</v>
      </c>
      <c r="AT102" s="32" t="s">
        <v>78</v>
      </c>
      <c r="AU102" s="32" t="s">
        <v>68</v>
      </c>
      <c r="BO102" s="32" t="s">
        <v>427</v>
      </c>
    </row>
    <row r="103" spans="1:67" s="34" customFormat="1" ht="12.5" x14ac:dyDescent="0.25">
      <c r="A103" s="31">
        <v>43706.341389131943</v>
      </c>
      <c r="B103" s="32" t="s">
        <v>228</v>
      </c>
      <c r="C103" s="32" t="s">
        <v>97</v>
      </c>
      <c r="D103" s="32" t="s">
        <v>229</v>
      </c>
      <c r="E103" s="32">
        <v>200100433</v>
      </c>
      <c r="F103" s="32" t="s">
        <v>230</v>
      </c>
      <c r="G103" s="33" t="s">
        <v>231</v>
      </c>
      <c r="H103" s="32" t="s">
        <v>664</v>
      </c>
      <c r="I103" s="32" t="s">
        <v>68</v>
      </c>
      <c r="J103" s="32" t="s">
        <v>68</v>
      </c>
      <c r="K103" s="32" t="s">
        <v>68</v>
      </c>
      <c r="L103" s="32" t="s">
        <v>68</v>
      </c>
      <c r="M103" s="32" t="s">
        <v>68</v>
      </c>
      <c r="N103" s="32" t="s">
        <v>68</v>
      </c>
      <c r="O103" s="32" t="s">
        <v>68</v>
      </c>
      <c r="P103" s="32" t="s">
        <v>68</v>
      </c>
      <c r="Q103" s="32" t="s">
        <v>68</v>
      </c>
      <c r="R103" s="32" t="s">
        <v>68</v>
      </c>
      <c r="S103" s="32" t="s">
        <v>68</v>
      </c>
      <c r="T103" s="32" t="s">
        <v>68</v>
      </c>
      <c r="U103" s="32" t="s">
        <v>68</v>
      </c>
      <c r="V103" s="32" t="s">
        <v>68</v>
      </c>
      <c r="W103" s="32" t="s">
        <v>68</v>
      </c>
      <c r="X103" s="32" t="s">
        <v>68</v>
      </c>
      <c r="Y103" s="32" t="s">
        <v>68</v>
      </c>
      <c r="Z103" s="32" t="s">
        <v>68</v>
      </c>
      <c r="AA103" s="32" t="s">
        <v>68</v>
      </c>
      <c r="AB103" s="32" t="s">
        <v>68</v>
      </c>
      <c r="AC103" s="32" t="s">
        <v>68</v>
      </c>
      <c r="AD103" s="32" t="s">
        <v>68</v>
      </c>
      <c r="AE103" s="32" t="s">
        <v>68</v>
      </c>
      <c r="AF103" s="32" t="s">
        <v>68</v>
      </c>
      <c r="AG103" s="32" t="s">
        <v>68</v>
      </c>
      <c r="AH103" s="32" t="s">
        <v>68</v>
      </c>
      <c r="AI103" s="32" t="s">
        <v>68</v>
      </c>
      <c r="AJ103" s="32" t="s">
        <v>68</v>
      </c>
      <c r="AK103" s="32" t="s">
        <v>68</v>
      </c>
      <c r="AL103" s="32" t="s">
        <v>68</v>
      </c>
      <c r="AM103" s="32" t="s">
        <v>68</v>
      </c>
      <c r="AN103" s="32" t="s">
        <v>68</v>
      </c>
      <c r="AO103" s="32" t="s">
        <v>68</v>
      </c>
      <c r="AP103" s="32" t="s">
        <v>68</v>
      </c>
      <c r="AQ103" s="32" t="s">
        <v>68</v>
      </c>
      <c r="AR103" s="32" t="s">
        <v>68</v>
      </c>
      <c r="AS103" s="32" t="s">
        <v>68</v>
      </c>
      <c r="AT103" s="32" t="s">
        <v>68</v>
      </c>
      <c r="AU103" s="32" t="s">
        <v>68</v>
      </c>
      <c r="BO103" s="32" t="s">
        <v>425</v>
      </c>
    </row>
    <row r="104" spans="1:67" s="34" customFormat="1" ht="12.5" x14ac:dyDescent="0.25">
      <c r="A104" s="31">
        <v>43713.422201261579</v>
      </c>
      <c r="B104" s="32" t="s">
        <v>428</v>
      </c>
      <c r="C104" s="32" t="s">
        <v>97</v>
      </c>
      <c r="D104" s="32" t="s">
        <v>232</v>
      </c>
      <c r="E104" s="32">
        <v>200100276</v>
      </c>
      <c r="F104" s="32" t="s">
        <v>961</v>
      </c>
      <c r="G104" s="33" t="s">
        <v>233</v>
      </c>
      <c r="H104" s="32" t="s">
        <v>664</v>
      </c>
      <c r="I104" s="32" t="s">
        <v>68</v>
      </c>
      <c r="J104" s="32" t="s">
        <v>68</v>
      </c>
      <c r="K104" s="32" t="s">
        <v>68</v>
      </c>
      <c r="L104" s="32" t="s">
        <v>68</v>
      </c>
      <c r="M104" s="32" t="s">
        <v>68</v>
      </c>
      <c r="N104" s="32" t="s">
        <v>68</v>
      </c>
      <c r="O104" s="32" t="s">
        <v>68</v>
      </c>
      <c r="P104" s="32" t="s">
        <v>68</v>
      </c>
      <c r="Q104" s="32" t="s">
        <v>68</v>
      </c>
      <c r="R104" s="32" t="s">
        <v>68</v>
      </c>
      <c r="S104" s="32" t="s">
        <v>68</v>
      </c>
      <c r="T104" s="32" t="s">
        <v>68</v>
      </c>
      <c r="U104" s="32" t="s">
        <v>68</v>
      </c>
      <c r="V104" s="32" t="s">
        <v>68</v>
      </c>
      <c r="W104" s="32" t="s">
        <v>68</v>
      </c>
      <c r="X104" s="32" t="s">
        <v>68</v>
      </c>
      <c r="Y104" s="32" t="s">
        <v>68</v>
      </c>
      <c r="Z104" s="32" t="s">
        <v>68</v>
      </c>
      <c r="AA104" s="32" t="s">
        <v>68</v>
      </c>
      <c r="AB104" s="32" t="s">
        <v>68</v>
      </c>
      <c r="AC104" s="32" t="s">
        <v>68</v>
      </c>
      <c r="AD104" s="32" t="s">
        <v>68</v>
      </c>
      <c r="AE104" s="32" t="s">
        <v>68</v>
      </c>
      <c r="AF104" s="32" t="s">
        <v>68</v>
      </c>
      <c r="AG104" s="32" t="s">
        <v>68</v>
      </c>
      <c r="AH104" s="32" t="s">
        <v>68</v>
      </c>
      <c r="AI104" s="32" t="s">
        <v>68</v>
      </c>
      <c r="AJ104" s="32" t="s">
        <v>68</v>
      </c>
      <c r="AK104" s="32" t="s">
        <v>68</v>
      </c>
      <c r="AL104" s="32" t="s">
        <v>68</v>
      </c>
      <c r="AM104" s="32" t="s">
        <v>68</v>
      </c>
      <c r="AN104" s="32" t="s">
        <v>68</v>
      </c>
      <c r="AO104" s="32" t="s">
        <v>68</v>
      </c>
      <c r="AP104" s="32" t="s">
        <v>68</v>
      </c>
      <c r="AQ104" s="32" t="s">
        <v>68</v>
      </c>
      <c r="AR104" s="32" t="s">
        <v>68</v>
      </c>
      <c r="AS104" s="32" t="s">
        <v>68</v>
      </c>
      <c r="AT104" s="32" t="s">
        <v>68</v>
      </c>
      <c r="AU104" s="32" t="s">
        <v>68</v>
      </c>
      <c r="BO104" s="32" t="s">
        <v>429</v>
      </c>
    </row>
    <row r="105" spans="1:67" s="34" customFormat="1" ht="12.5" x14ac:dyDescent="0.25">
      <c r="A105" s="31">
        <v>43713.299886412038</v>
      </c>
      <c r="B105" s="32" t="s">
        <v>749</v>
      </c>
      <c r="C105" s="32" t="s">
        <v>97</v>
      </c>
      <c r="D105" s="32" t="s">
        <v>234</v>
      </c>
      <c r="E105" s="32">
        <v>200100277</v>
      </c>
      <c r="F105" s="32" t="s">
        <v>750</v>
      </c>
      <c r="G105" s="33" t="s">
        <v>235</v>
      </c>
      <c r="H105" s="32" t="s">
        <v>664</v>
      </c>
      <c r="AV105" s="32" t="s">
        <v>68</v>
      </c>
      <c r="AW105" s="32" t="s">
        <v>68</v>
      </c>
      <c r="AX105" s="32" t="s">
        <v>68</v>
      </c>
      <c r="AY105" s="32" t="s">
        <v>68</v>
      </c>
      <c r="AZ105" s="32" t="s">
        <v>68</v>
      </c>
      <c r="BA105" s="32" t="s">
        <v>68</v>
      </c>
      <c r="BB105" s="32" t="s">
        <v>68</v>
      </c>
      <c r="BC105" s="32" t="s">
        <v>68</v>
      </c>
      <c r="BD105" s="32" t="s">
        <v>68</v>
      </c>
      <c r="BE105" s="32" t="s">
        <v>68</v>
      </c>
      <c r="BF105" s="32" t="s">
        <v>68</v>
      </c>
      <c r="BG105" s="32" t="s">
        <v>68</v>
      </c>
      <c r="BH105" s="32" t="s">
        <v>68</v>
      </c>
      <c r="BI105" s="32" t="s">
        <v>68</v>
      </c>
      <c r="BJ105" s="32" t="s">
        <v>68</v>
      </c>
      <c r="BK105" s="32" t="s">
        <v>68</v>
      </c>
      <c r="BL105" s="32" t="s">
        <v>68</v>
      </c>
      <c r="BM105" s="32" t="s">
        <v>68</v>
      </c>
      <c r="BO105" s="32" t="s">
        <v>430</v>
      </c>
    </row>
    <row r="106" spans="1:67" s="34" customFormat="1" ht="12.5" x14ac:dyDescent="0.25">
      <c r="A106" s="31">
        <v>43707.353160729166</v>
      </c>
      <c r="B106" s="32" t="s">
        <v>751</v>
      </c>
      <c r="C106" s="32" t="s">
        <v>97</v>
      </c>
      <c r="D106" s="32" t="s">
        <v>962</v>
      </c>
      <c r="E106" s="32">
        <v>200100313</v>
      </c>
      <c r="F106" s="32" t="s">
        <v>642</v>
      </c>
      <c r="G106" s="33" t="s">
        <v>643</v>
      </c>
      <c r="H106" s="32" t="s">
        <v>664</v>
      </c>
      <c r="I106" s="32" t="s">
        <v>89</v>
      </c>
      <c r="J106" s="32" t="s">
        <v>68</v>
      </c>
      <c r="AV106" s="32" t="s">
        <v>68</v>
      </c>
      <c r="AW106" s="32" t="s">
        <v>68</v>
      </c>
      <c r="AX106" s="32" t="s">
        <v>68</v>
      </c>
      <c r="AY106" s="32" t="s">
        <v>68</v>
      </c>
      <c r="AZ106" s="32" t="s">
        <v>68</v>
      </c>
      <c r="BA106" s="32" t="s">
        <v>68</v>
      </c>
      <c r="BB106" s="32" t="s">
        <v>68</v>
      </c>
      <c r="BC106" s="32" t="s">
        <v>68</v>
      </c>
      <c r="BD106" s="32" t="s">
        <v>68</v>
      </c>
      <c r="BE106" s="32" t="s">
        <v>68</v>
      </c>
      <c r="BF106" s="32" t="s">
        <v>68</v>
      </c>
      <c r="BG106" s="32" t="s">
        <v>68</v>
      </c>
      <c r="BH106" s="32" t="s">
        <v>68</v>
      </c>
      <c r="BI106" s="32" t="s">
        <v>68</v>
      </c>
      <c r="BJ106" s="32" t="s">
        <v>68</v>
      </c>
      <c r="BK106" s="32" t="s">
        <v>68</v>
      </c>
      <c r="BL106" s="32" t="s">
        <v>68</v>
      </c>
      <c r="BM106" s="32" t="s">
        <v>68</v>
      </c>
      <c r="BO106" s="32" t="s">
        <v>426</v>
      </c>
    </row>
    <row r="107" spans="1:67" s="34" customFormat="1" ht="12.5" x14ac:dyDescent="0.25">
      <c r="A107" s="31">
        <v>43704.432009351847</v>
      </c>
      <c r="B107" s="32" t="s">
        <v>236</v>
      </c>
      <c r="C107" s="32" t="s">
        <v>97</v>
      </c>
      <c r="D107" s="32" t="s">
        <v>963</v>
      </c>
      <c r="E107" s="32">
        <v>200100363</v>
      </c>
      <c r="F107" s="32" t="s">
        <v>434</v>
      </c>
      <c r="G107" s="33" t="s">
        <v>435</v>
      </c>
      <c r="H107" s="32" t="s">
        <v>664</v>
      </c>
      <c r="I107" s="32" t="s">
        <v>68</v>
      </c>
      <c r="J107" s="32" t="s">
        <v>68</v>
      </c>
      <c r="K107" s="32" t="s">
        <v>68</v>
      </c>
      <c r="L107" s="32" t="s">
        <v>68</v>
      </c>
      <c r="M107" s="32" t="s">
        <v>68</v>
      </c>
      <c r="N107" s="32" t="s">
        <v>68</v>
      </c>
      <c r="O107" s="32" t="s">
        <v>68</v>
      </c>
      <c r="P107" s="32" t="s">
        <v>68</v>
      </c>
      <c r="Q107" s="32" t="s">
        <v>68</v>
      </c>
      <c r="R107" s="32" t="s">
        <v>68</v>
      </c>
      <c r="S107" s="32" t="s">
        <v>68</v>
      </c>
      <c r="T107" s="32" t="s">
        <v>68</v>
      </c>
      <c r="U107" s="32" t="s">
        <v>68</v>
      </c>
      <c r="V107" s="32" t="s">
        <v>68</v>
      </c>
      <c r="W107" s="32" t="s">
        <v>68</v>
      </c>
      <c r="X107" s="32" t="s">
        <v>68</v>
      </c>
      <c r="Y107" s="32" t="s">
        <v>68</v>
      </c>
      <c r="Z107" s="32" t="s">
        <v>68</v>
      </c>
      <c r="AA107" s="32" t="s">
        <v>68</v>
      </c>
      <c r="AB107" s="32" t="s">
        <v>68</v>
      </c>
      <c r="AC107" s="32" t="s">
        <v>68</v>
      </c>
      <c r="AD107" s="32" t="s">
        <v>68</v>
      </c>
      <c r="AE107" s="32" t="s">
        <v>68</v>
      </c>
      <c r="AF107" s="32" t="s">
        <v>68</v>
      </c>
      <c r="AG107" s="32" t="s">
        <v>68</v>
      </c>
      <c r="AH107" s="32" t="s">
        <v>68</v>
      </c>
      <c r="AI107" s="32" t="s">
        <v>68</v>
      </c>
      <c r="AJ107" s="32" t="s">
        <v>68</v>
      </c>
      <c r="AK107" s="32" t="s">
        <v>68</v>
      </c>
      <c r="AL107" s="32" t="s">
        <v>68</v>
      </c>
      <c r="AM107" s="32" t="s">
        <v>68</v>
      </c>
      <c r="AN107" s="32" t="s">
        <v>68</v>
      </c>
      <c r="AO107" s="32" t="s">
        <v>68</v>
      </c>
      <c r="AP107" s="32" t="s">
        <v>68</v>
      </c>
      <c r="AQ107" s="32" t="s">
        <v>68</v>
      </c>
      <c r="AR107" s="32" t="s">
        <v>68</v>
      </c>
      <c r="AS107" s="32" t="s">
        <v>68</v>
      </c>
      <c r="AT107" s="32" t="s">
        <v>68</v>
      </c>
      <c r="AU107" s="32" t="s">
        <v>68</v>
      </c>
      <c r="BO107" s="32" t="s">
        <v>436</v>
      </c>
    </row>
    <row r="108" spans="1:67" s="34" customFormat="1" ht="12.5" x14ac:dyDescent="0.25">
      <c r="A108" s="31">
        <v>43704.480796261574</v>
      </c>
      <c r="B108" s="32" t="s">
        <v>237</v>
      </c>
      <c r="C108" s="32" t="s">
        <v>97</v>
      </c>
      <c r="D108" s="32" t="s">
        <v>964</v>
      </c>
      <c r="E108" s="32">
        <v>200100430</v>
      </c>
      <c r="F108" s="32" t="s">
        <v>965</v>
      </c>
      <c r="G108" s="33" t="s">
        <v>238</v>
      </c>
      <c r="H108" s="32" t="s">
        <v>664</v>
      </c>
      <c r="I108" s="32" t="s">
        <v>68</v>
      </c>
      <c r="J108" s="32" t="s">
        <v>68</v>
      </c>
      <c r="K108" s="32" t="s">
        <v>68</v>
      </c>
      <c r="L108" s="32" t="s">
        <v>68</v>
      </c>
      <c r="M108" s="32" t="s">
        <v>68</v>
      </c>
      <c r="N108" s="32" t="s">
        <v>68</v>
      </c>
      <c r="O108" s="32" t="s">
        <v>68</v>
      </c>
      <c r="P108" s="32" t="s">
        <v>68</v>
      </c>
      <c r="Q108" s="32" t="s">
        <v>68</v>
      </c>
      <c r="R108" s="32" t="s">
        <v>68</v>
      </c>
      <c r="S108" s="32" t="s">
        <v>68</v>
      </c>
      <c r="T108" s="32" t="s">
        <v>68</v>
      </c>
      <c r="U108" s="32" t="s">
        <v>68</v>
      </c>
      <c r="V108" s="32" t="s">
        <v>68</v>
      </c>
      <c r="W108" s="32" t="s">
        <v>68</v>
      </c>
      <c r="X108" s="32" t="s">
        <v>68</v>
      </c>
      <c r="Y108" s="32" t="s">
        <v>68</v>
      </c>
      <c r="Z108" s="32" t="s">
        <v>68</v>
      </c>
      <c r="AA108" s="32" t="s">
        <v>68</v>
      </c>
      <c r="AB108" s="32" t="s">
        <v>68</v>
      </c>
      <c r="AC108" s="32" t="s">
        <v>68</v>
      </c>
      <c r="AD108" s="32" t="s">
        <v>68</v>
      </c>
      <c r="AE108" s="32" t="s">
        <v>68</v>
      </c>
      <c r="AF108" s="32" t="s">
        <v>68</v>
      </c>
      <c r="AG108" s="32" t="s">
        <v>68</v>
      </c>
      <c r="AH108" s="32" t="s">
        <v>68</v>
      </c>
      <c r="AI108" s="32" t="s">
        <v>68</v>
      </c>
      <c r="AJ108" s="32" t="s">
        <v>70</v>
      </c>
      <c r="AK108" s="32" t="s">
        <v>68</v>
      </c>
      <c r="AL108" s="32" t="s">
        <v>68</v>
      </c>
      <c r="AM108" s="32" t="s">
        <v>68</v>
      </c>
      <c r="AN108" s="32" t="s">
        <v>68</v>
      </c>
      <c r="AO108" s="32" t="s">
        <v>68</v>
      </c>
      <c r="AP108" s="32" t="s">
        <v>68</v>
      </c>
      <c r="AQ108" s="32" t="s">
        <v>68</v>
      </c>
      <c r="AR108" s="32" t="s">
        <v>70</v>
      </c>
      <c r="AS108" s="32" t="s">
        <v>68</v>
      </c>
      <c r="AT108" s="32" t="s">
        <v>70</v>
      </c>
      <c r="AU108" s="32" t="s">
        <v>70</v>
      </c>
      <c r="BO108" s="32" t="s">
        <v>414</v>
      </c>
    </row>
    <row r="109" spans="1:67" s="34" customFormat="1" ht="12.5" x14ac:dyDescent="0.25">
      <c r="A109" s="31">
        <v>43704.552944131945</v>
      </c>
      <c r="B109" s="32" t="s">
        <v>432</v>
      </c>
      <c r="C109" s="32" t="s">
        <v>97</v>
      </c>
      <c r="D109" s="32" t="s">
        <v>966</v>
      </c>
      <c r="E109" s="32">
        <v>200100289</v>
      </c>
      <c r="F109" s="32" t="s">
        <v>967</v>
      </c>
      <c r="G109" s="33" t="s">
        <v>239</v>
      </c>
      <c r="H109" s="32" t="s">
        <v>664</v>
      </c>
      <c r="I109" s="32" t="s">
        <v>68</v>
      </c>
      <c r="J109" s="32" t="s">
        <v>68</v>
      </c>
      <c r="K109" s="32" t="s">
        <v>68</v>
      </c>
      <c r="L109" s="32" t="s">
        <v>68</v>
      </c>
      <c r="M109" s="32" t="s">
        <v>68</v>
      </c>
      <c r="N109" s="32" t="s">
        <v>68</v>
      </c>
      <c r="O109" s="32" t="s">
        <v>68</v>
      </c>
      <c r="P109" s="32" t="s">
        <v>68</v>
      </c>
      <c r="Q109" s="32" t="s">
        <v>68</v>
      </c>
      <c r="R109" s="32" t="s">
        <v>68</v>
      </c>
      <c r="S109" s="32" t="s">
        <v>68</v>
      </c>
      <c r="T109" s="32" t="s">
        <v>68</v>
      </c>
      <c r="U109" s="32" t="s">
        <v>68</v>
      </c>
      <c r="V109" s="32" t="s">
        <v>68</v>
      </c>
      <c r="W109" s="32" t="s">
        <v>68</v>
      </c>
      <c r="X109" s="32" t="s">
        <v>68</v>
      </c>
      <c r="Y109" s="32" t="s">
        <v>68</v>
      </c>
      <c r="Z109" s="32" t="s">
        <v>68</v>
      </c>
      <c r="AA109" s="32" t="s">
        <v>68</v>
      </c>
      <c r="AB109" s="32" t="s">
        <v>68</v>
      </c>
      <c r="AC109" s="32" t="s">
        <v>68</v>
      </c>
      <c r="AD109" s="32" t="s">
        <v>68</v>
      </c>
      <c r="AE109" s="32" t="s">
        <v>68</v>
      </c>
      <c r="AF109" s="32" t="s">
        <v>68</v>
      </c>
      <c r="AG109" s="32" t="s">
        <v>68</v>
      </c>
      <c r="AH109" s="32" t="s">
        <v>68</v>
      </c>
      <c r="AI109" s="32" t="s">
        <v>68</v>
      </c>
      <c r="AJ109" s="32" t="s">
        <v>68</v>
      </c>
      <c r="AK109" s="32" t="s">
        <v>68</v>
      </c>
      <c r="AL109" s="32" t="s">
        <v>68</v>
      </c>
      <c r="AM109" s="32" t="s">
        <v>68</v>
      </c>
      <c r="AN109" s="32" t="s">
        <v>68</v>
      </c>
      <c r="AO109" s="32" t="s">
        <v>68</v>
      </c>
      <c r="AP109" s="32" t="s">
        <v>68</v>
      </c>
      <c r="AQ109" s="32" t="s">
        <v>68</v>
      </c>
      <c r="AR109" s="32" t="s">
        <v>68</v>
      </c>
      <c r="AS109" s="32" t="s">
        <v>68</v>
      </c>
      <c r="AT109" s="32" t="s">
        <v>68</v>
      </c>
      <c r="AU109" s="32" t="s">
        <v>68</v>
      </c>
      <c r="BO109" s="32" t="s">
        <v>433</v>
      </c>
    </row>
    <row r="110" spans="1:67" s="34" customFormat="1" ht="12.5" x14ac:dyDescent="0.25">
      <c r="A110" s="31">
        <v>43721.315096134262</v>
      </c>
      <c r="B110" s="32" t="s">
        <v>968</v>
      </c>
      <c r="C110" s="32" t="s">
        <v>97</v>
      </c>
      <c r="D110" s="32" t="s">
        <v>969</v>
      </c>
      <c r="E110" s="32">
        <v>200100864</v>
      </c>
      <c r="F110" s="32" t="s">
        <v>970</v>
      </c>
      <c r="G110" s="33" t="s">
        <v>971</v>
      </c>
      <c r="H110" s="32" t="s">
        <v>664</v>
      </c>
      <c r="I110" s="32" t="s">
        <v>68</v>
      </c>
      <c r="J110" s="32" t="s">
        <v>68</v>
      </c>
      <c r="K110" s="32" t="s">
        <v>68</v>
      </c>
      <c r="L110" s="32" t="s">
        <v>68</v>
      </c>
      <c r="M110" s="32" t="s">
        <v>68</v>
      </c>
      <c r="N110" s="32" t="s">
        <v>68</v>
      </c>
      <c r="O110" s="32" t="s">
        <v>68</v>
      </c>
      <c r="P110" s="32" t="s">
        <v>68</v>
      </c>
      <c r="Q110" s="32" t="s">
        <v>68</v>
      </c>
      <c r="R110" s="32" t="s">
        <v>68</v>
      </c>
      <c r="S110" s="32" t="s">
        <v>68</v>
      </c>
      <c r="T110" s="32" t="s">
        <v>68</v>
      </c>
      <c r="U110" s="32" t="s">
        <v>68</v>
      </c>
      <c r="V110" s="32" t="s">
        <v>68</v>
      </c>
      <c r="W110" s="32" t="s">
        <v>68</v>
      </c>
      <c r="X110" s="32" t="s">
        <v>68</v>
      </c>
      <c r="Y110" s="32" t="s">
        <v>68</v>
      </c>
      <c r="Z110" s="32" t="s">
        <v>68</v>
      </c>
      <c r="AA110" s="32" t="s">
        <v>68</v>
      </c>
      <c r="AB110" s="32" t="s">
        <v>68</v>
      </c>
      <c r="AC110" s="32" t="s">
        <v>68</v>
      </c>
      <c r="AD110" s="32" t="s">
        <v>68</v>
      </c>
      <c r="AE110" s="32" t="s">
        <v>68</v>
      </c>
      <c r="AF110" s="32" t="s">
        <v>68</v>
      </c>
      <c r="AG110" s="32" t="s">
        <v>68</v>
      </c>
      <c r="AH110" s="32" t="s">
        <v>68</v>
      </c>
      <c r="AI110" s="32" t="s">
        <v>68</v>
      </c>
      <c r="AJ110" s="32" t="s">
        <v>68</v>
      </c>
      <c r="AK110" s="32" t="s">
        <v>68</v>
      </c>
      <c r="AL110" s="32" t="s">
        <v>68</v>
      </c>
      <c r="AM110" s="32" t="s">
        <v>68</v>
      </c>
      <c r="AN110" s="32" t="s">
        <v>68</v>
      </c>
      <c r="AO110" s="32" t="s">
        <v>68</v>
      </c>
      <c r="AP110" s="32" t="s">
        <v>68</v>
      </c>
      <c r="AQ110" s="32" t="s">
        <v>68</v>
      </c>
      <c r="AR110" s="32" t="s">
        <v>68</v>
      </c>
      <c r="AS110" s="32" t="s">
        <v>68</v>
      </c>
      <c r="AT110" s="32" t="s">
        <v>68</v>
      </c>
      <c r="AU110" s="32" t="s">
        <v>68</v>
      </c>
      <c r="BO110" s="32" t="s">
        <v>433</v>
      </c>
    </row>
    <row r="111" spans="1:67" s="34" customFormat="1" ht="12.5" x14ac:dyDescent="0.25">
      <c r="A111" s="31">
        <v>43707.332677210652</v>
      </c>
      <c r="B111" s="32" t="s">
        <v>240</v>
      </c>
      <c r="C111" s="32" t="s">
        <v>97</v>
      </c>
      <c r="D111" s="32" t="s">
        <v>972</v>
      </c>
      <c r="E111" s="32">
        <v>200100517</v>
      </c>
      <c r="F111" s="32" t="s">
        <v>973</v>
      </c>
      <c r="G111" s="33" t="s">
        <v>463</v>
      </c>
      <c r="H111" s="32" t="s">
        <v>664</v>
      </c>
      <c r="I111" s="32" t="s">
        <v>68</v>
      </c>
      <c r="J111" s="32" t="s">
        <v>68</v>
      </c>
      <c r="K111" s="32" t="s">
        <v>68</v>
      </c>
      <c r="L111" s="32" t="s">
        <v>68</v>
      </c>
      <c r="M111" s="32" t="s">
        <v>68</v>
      </c>
      <c r="N111" s="32" t="s">
        <v>68</v>
      </c>
      <c r="O111" s="32" t="s">
        <v>68</v>
      </c>
      <c r="P111" s="32" t="s">
        <v>68</v>
      </c>
      <c r="Q111" s="32" t="s">
        <v>68</v>
      </c>
      <c r="R111" s="32" t="s">
        <v>68</v>
      </c>
      <c r="S111" s="32" t="s">
        <v>68</v>
      </c>
      <c r="T111" s="32" t="s">
        <v>68</v>
      </c>
      <c r="U111" s="32" t="s">
        <v>70</v>
      </c>
      <c r="V111" s="32" t="s">
        <v>70</v>
      </c>
      <c r="W111" s="32" t="s">
        <v>70</v>
      </c>
      <c r="X111" s="32" t="s">
        <v>70</v>
      </c>
      <c r="Y111" s="32" t="s">
        <v>70</v>
      </c>
      <c r="Z111" s="32" t="s">
        <v>70</v>
      </c>
      <c r="AA111" s="32" t="s">
        <v>70</v>
      </c>
      <c r="AB111" s="32" t="s">
        <v>70</v>
      </c>
      <c r="AC111" s="32" t="s">
        <v>70</v>
      </c>
      <c r="AD111" s="32" t="s">
        <v>70</v>
      </c>
      <c r="AE111" s="32" t="s">
        <v>70</v>
      </c>
      <c r="AF111" s="32" t="s">
        <v>70</v>
      </c>
      <c r="AG111" s="32" t="s">
        <v>70</v>
      </c>
      <c r="AH111" s="32" t="s">
        <v>70</v>
      </c>
      <c r="AI111" s="32" t="s">
        <v>70</v>
      </c>
      <c r="AJ111" s="32" t="s">
        <v>70</v>
      </c>
      <c r="AK111" s="32" t="s">
        <v>70</v>
      </c>
      <c r="AL111" s="32" t="s">
        <v>70</v>
      </c>
      <c r="AM111" s="32" t="s">
        <v>70</v>
      </c>
      <c r="AN111" s="32" t="s">
        <v>70</v>
      </c>
      <c r="AO111" s="32" t="s">
        <v>70</v>
      </c>
      <c r="AP111" s="32" t="s">
        <v>70</v>
      </c>
      <c r="AQ111" s="32" t="s">
        <v>70</v>
      </c>
      <c r="AR111" s="32" t="s">
        <v>70</v>
      </c>
      <c r="AS111" s="32" t="s">
        <v>70</v>
      </c>
      <c r="AT111" s="32" t="s">
        <v>70</v>
      </c>
      <c r="AU111" s="32" t="s">
        <v>70</v>
      </c>
      <c r="BN111" s="32" t="s">
        <v>295</v>
      </c>
      <c r="BO111" s="32" t="s">
        <v>974</v>
      </c>
    </row>
    <row r="112" spans="1:67" s="34" customFormat="1" ht="12.5" x14ac:dyDescent="0.25">
      <c r="A112" s="31">
        <v>43714.446054432876</v>
      </c>
      <c r="B112" s="32" t="s">
        <v>101</v>
      </c>
      <c r="C112" s="32" t="s">
        <v>97</v>
      </c>
      <c r="D112" s="32" t="s">
        <v>102</v>
      </c>
      <c r="E112" s="32">
        <v>200100533</v>
      </c>
      <c r="F112" s="32" t="s">
        <v>439</v>
      </c>
      <c r="G112" s="33" t="s">
        <v>241</v>
      </c>
      <c r="H112" s="32" t="s">
        <v>664</v>
      </c>
      <c r="I112" s="32" t="s">
        <v>68</v>
      </c>
      <c r="J112" s="32" t="s">
        <v>68</v>
      </c>
      <c r="K112" s="32" t="s">
        <v>68</v>
      </c>
      <c r="L112" s="32" t="s">
        <v>68</v>
      </c>
      <c r="M112" s="32" t="s">
        <v>68</v>
      </c>
      <c r="N112" s="32" t="s">
        <v>68</v>
      </c>
      <c r="O112" s="32" t="s">
        <v>68</v>
      </c>
      <c r="P112" s="32" t="s">
        <v>68</v>
      </c>
      <c r="Q112" s="32" t="s">
        <v>68</v>
      </c>
      <c r="R112" s="32" t="s">
        <v>68</v>
      </c>
      <c r="S112" s="32" t="s">
        <v>68</v>
      </c>
      <c r="T112" s="32" t="s">
        <v>68</v>
      </c>
      <c r="U112" s="32" t="s">
        <v>68</v>
      </c>
      <c r="V112" s="32" t="s">
        <v>68</v>
      </c>
      <c r="W112" s="32" t="s">
        <v>68</v>
      </c>
      <c r="X112" s="32" t="s">
        <v>68</v>
      </c>
      <c r="Y112" s="32" t="s">
        <v>68</v>
      </c>
      <c r="Z112" s="32" t="s">
        <v>68</v>
      </c>
      <c r="AA112" s="32" t="s">
        <v>68</v>
      </c>
      <c r="AB112" s="32" t="s">
        <v>68</v>
      </c>
      <c r="AC112" s="32" t="s">
        <v>68</v>
      </c>
      <c r="AD112" s="32" t="s">
        <v>68</v>
      </c>
      <c r="AE112" s="32" t="s">
        <v>68</v>
      </c>
      <c r="AF112" s="32" t="s">
        <v>68</v>
      </c>
      <c r="AG112" s="32" t="s">
        <v>68</v>
      </c>
      <c r="AH112" s="32" t="s">
        <v>68</v>
      </c>
      <c r="AI112" s="32" t="s">
        <v>68</v>
      </c>
      <c r="AJ112" s="32" t="s">
        <v>68</v>
      </c>
      <c r="AK112" s="32" t="s">
        <v>68</v>
      </c>
      <c r="AL112" s="32" t="s">
        <v>68</v>
      </c>
      <c r="AM112" s="32" t="s">
        <v>68</v>
      </c>
      <c r="AN112" s="32" t="s">
        <v>68</v>
      </c>
      <c r="AO112" s="32" t="s">
        <v>68</v>
      </c>
      <c r="AP112" s="32" t="s">
        <v>68</v>
      </c>
      <c r="AQ112" s="32" t="s">
        <v>68</v>
      </c>
      <c r="AR112" s="32" t="s">
        <v>68</v>
      </c>
      <c r="AS112" s="32" t="s">
        <v>68</v>
      </c>
      <c r="AT112" s="32" t="s">
        <v>68</v>
      </c>
      <c r="AU112" s="32" t="s">
        <v>68</v>
      </c>
      <c r="BO112" s="32" t="s">
        <v>438</v>
      </c>
    </row>
    <row r="113" spans="1:67" s="34" customFormat="1" ht="12.5" x14ac:dyDescent="0.25">
      <c r="A113" s="31">
        <v>43707.433824247681</v>
      </c>
      <c r="B113" s="32" t="s">
        <v>440</v>
      </c>
      <c r="C113" s="32" t="s">
        <v>97</v>
      </c>
      <c r="D113" s="32" t="s">
        <v>441</v>
      </c>
      <c r="E113" s="32">
        <v>200100538</v>
      </c>
      <c r="F113" s="32" t="s">
        <v>646</v>
      </c>
      <c r="G113" s="33" t="s">
        <v>442</v>
      </c>
      <c r="H113" s="32" t="s">
        <v>664</v>
      </c>
      <c r="U113" s="32" t="s">
        <v>68</v>
      </c>
      <c r="V113" s="32" t="s">
        <v>68</v>
      </c>
      <c r="W113" s="32" t="s">
        <v>68</v>
      </c>
      <c r="X113" s="32" t="s">
        <v>68</v>
      </c>
      <c r="Y113" s="32" t="s">
        <v>68</v>
      </c>
      <c r="Z113" s="32" t="s">
        <v>68</v>
      </c>
      <c r="AA113" s="32" t="s">
        <v>68</v>
      </c>
      <c r="AB113" s="32" t="s">
        <v>68</v>
      </c>
      <c r="AC113" s="32" t="s">
        <v>68</v>
      </c>
      <c r="AD113" s="32" t="s">
        <v>68</v>
      </c>
      <c r="AE113" s="32" t="s">
        <v>68</v>
      </c>
      <c r="AF113" s="32" t="s">
        <v>68</v>
      </c>
      <c r="AG113" s="32" t="s">
        <v>68</v>
      </c>
      <c r="AH113" s="32" t="s">
        <v>68</v>
      </c>
      <c r="AI113" s="32" t="s">
        <v>68</v>
      </c>
      <c r="AJ113" s="32" t="s">
        <v>68</v>
      </c>
      <c r="AK113" s="32" t="s">
        <v>68</v>
      </c>
      <c r="AL113" s="32" t="s">
        <v>68</v>
      </c>
      <c r="AM113" s="32" t="s">
        <v>68</v>
      </c>
      <c r="AN113" s="32" t="s">
        <v>68</v>
      </c>
      <c r="AO113" s="32" t="s">
        <v>68</v>
      </c>
      <c r="AP113" s="32" t="s">
        <v>68</v>
      </c>
      <c r="AQ113" s="32" t="s">
        <v>68</v>
      </c>
      <c r="AR113" s="32" t="s">
        <v>68</v>
      </c>
      <c r="AS113" s="32" t="s">
        <v>68</v>
      </c>
      <c r="AT113" s="32" t="s">
        <v>68</v>
      </c>
      <c r="AU113" s="32" t="s">
        <v>68</v>
      </c>
      <c r="AV113" s="32" t="s">
        <v>68</v>
      </c>
      <c r="AW113" s="32" t="s">
        <v>68</v>
      </c>
      <c r="AX113" s="32" t="s">
        <v>68</v>
      </c>
      <c r="AY113" s="32" t="s">
        <v>68</v>
      </c>
      <c r="AZ113" s="32" t="s">
        <v>68</v>
      </c>
      <c r="BA113" s="32" t="s">
        <v>68</v>
      </c>
      <c r="BB113" s="32" t="s">
        <v>68</v>
      </c>
      <c r="BC113" s="32" t="s">
        <v>68</v>
      </c>
      <c r="BD113" s="32" t="s">
        <v>68</v>
      </c>
      <c r="BE113" s="32" t="s">
        <v>68</v>
      </c>
      <c r="BF113" s="32" t="s">
        <v>68</v>
      </c>
      <c r="BG113" s="32" t="s">
        <v>68</v>
      </c>
      <c r="BH113" s="32" t="s">
        <v>68</v>
      </c>
      <c r="BI113" s="32" t="s">
        <v>68</v>
      </c>
      <c r="BJ113" s="32" t="s">
        <v>68</v>
      </c>
      <c r="BK113" s="32" t="s">
        <v>68</v>
      </c>
      <c r="BL113" s="32" t="s">
        <v>68</v>
      </c>
      <c r="BM113" s="32" t="s">
        <v>68</v>
      </c>
      <c r="BO113" s="32" t="s">
        <v>756</v>
      </c>
    </row>
    <row r="114" spans="1:67" s="34" customFormat="1" ht="12.5" x14ac:dyDescent="0.25">
      <c r="A114" s="31">
        <v>43710.355691770834</v>
      </c>
      <c r="B114" s="32" t="s">
        <v>443</v>
      </c>
      <c r="C114" s="32" t="s">
        <v>97</v>
      </c>
      <c r="D114" s="32" t="s">
        <v>444</v>
      </c>
      <c r="E114" s="32">
        <v>200100552</v>
      </c>
      <c r="F114" s="32" t="s">
        <v>975</v>
      </c>
      <c r="G114" s="33" t="s">
        <v>445</v>
      </c>
      <c r="H114" s="32" t="s">
        <v>664</v>
      </c>
      <c r="I114" s="32" t="s">
        <v>70</v>
      </c>
      <c r="J114" s="32" t="s">
        <v>70</v>
      </c>
      <c r="K114" s="32" t="s">
        <v>70</v>
      </c>
      <c r="L114" s="32" t="s">
        <v>70</v>
      </c>
      <c r="M114" s="32" t="s">
        <v>70</v>
      </c>
      <c r="N114" s="32" t="s">
        <v>70</v>
      </c>
      <c r="O114" s="32" t="s">
        <v>70</v>
      </c>
      <c r="P114" s="32" t="s">
        <v>70</v>
      </c>
      <c r="Q114" s="32" t="s">
        <v>70</v>
      </c>
      <c r="R114" s="32" t="s">
        <v>70</v>
      </c>
      <c r="S114" s="32" t="s">
        <v>70</v>
      </c>
      <c r="T114" s="32" t="s">
        <v>70</v>
      </c>
      <c r="U114" s="32" t="s">
        <v>70</v>
      </c>
      <c r="V114" s="32" t="s">
        <v>70</v>
      </c>
      <c r="W114" s="32" t="s">
        <v>70</v>
      </c>
      <c r="X114" s="32" t="s">
        <v>70</v>
      </c>
      <c r="Y114" s="32" t="s">
        <v>70</v>
      </c>
      <c r="Z114" s="32" t="s">
        <v>70</v>
      </c>
      <c r="AA114" s="32" t="s">
        <v>70</v>
      </c>
      <c r="AB114" s="32" t="s">
        <v>70</v>
      </c>
      <c r="AC114" s="32" t="s">
        <v>70</v>
      </c>
      <c r="AD114" s="32" t="s">
        <v>70</v>
      </c>
      <c r="AE114" s="32" t="s">
        <v>70</v>
      </c>
      <c r="AF114" s="32" t="s">
        <v>70</v>
      </c>
      <c r="AG114" s="32" t="s">
        <v>70</v>
      </c>
      <c r="AH114" s="32" t="s">
        <v>70</v>
      </c>
      <c r="AI114" s="32" t="s">
        <v>70</v>
      </c>
      <c r="AJ114" s="32" t="s">
        <v>70</v>
      </c>
      <c r="AK114" s="32" t="s">
        <v>70</v>
      </c>
      <c r="AL114" s="32" t="s">
        <v>70</v>
      </c>
      <c r="AM114" s="32" t="s">
        <v>70</v>
      </c>
      <c r="AN114" s="32" t="s">
        <v>70</v>
      </c>
      <c r="AO114" s="32" t="s">
        <v>70</v>
      </c>
      <c r="AP114" s="32" t="s">
        <v>70</v>
      </c>
      <c r="AQ114" s="32" t="s">
        <v>70</v>
      </c>
      <c r="AR114" s="32" t="s">
        <v>70</v>
      </c>
      <c r="AS114" s="32" t="s">
        <v>70</v>
      </c>
      <c r="AT114" s="32" t="s">
        <v>70</v>
      </c>
      <c r="AU114" s="32" t="s">
        <v>70</v>
      </c>
      <c r="BN114" s="32" t="s">
        <v>976</v>
      </c>
      <c r="BO114" s="32" t="s">
        <v>977</v>
      </c>
    </row>
    <row r="115" spans="1:67" s="34" customFormat="1" ht="12.5" x14ac:dyDescent="0.25">
      <c r="A115" s="31">
        <v>43710.545914062503</v>
      </c>
      <c r="B115" s="32" t="s">
        <v>757</v>
      </c>
      <c r="C115" s="32" t="s">
        <v>97</v>
      </c>
      <c r="D115" s="32" t="s">
        <v>758</v>
      </c>
      <c r="E115" s="32">
        <v>200100893</v>
      </c>
      <c r="F115" s="32" t="s">
        <v>759</v>
      </c>
      <c r="G115" s="33" t="s">
        <v>242</v>
      </c>
      <c r="H115" s="32" t="s">
        <v>664</v>
      </c>
      <c r="I115" s="32" t="s">
        <v>68</v>
      </c>
      <c r="J115" s="32" t="s">
        <v>68</v>
      </c>
      <c r="K115" s="32" t="s">
        <v>68</v>
      </c>
      <c r="L115" s="32" t="s">
        <v>68</v>
      </c>
      <c r="M115" s="32" t="s">
        <v>68</v>
      </c>
      <c r="N115" s="32" t="s">
        <v>68</v>
      </c>
      <c r="O115" s="32" t="s">
        <v>68</v>
      </c>
      <c r="P115" s="32" t="s">
        <v>68</v>
      </c>
      <c r="Q115" s="32" t="s">
        <v>68</v>
      </c>
      <c r="R115" s="32" t="s">
        <v>68</v>
      </c>
      <c r="S115" s="32" t="s">
        <v>68</v>
      </c>
      <c r="T115" s="32" t="s">
        <v>68</v>
      </c>
      <c r="U115" s="32" t="s">
        <v>68</v>
      </c>
      <c r="V115" s="32" t="s">
        <v>68</v>
      </c>
      <c r="W115" s="32" t="s">
        <v>68</v>
      </c>
      <c r="X115" s="32" t="s">
        <v>68</v>
      </c>
      <c r="Y115" s="32" t="s">
        <v>68</v>
      </c>
      <c r="Z115" s="32" t="s">
        <v>68</v>
      </c>
      <c r="AA115" s="32" t="s">
        <v>68</v>
      </c>
      <c r="AB115" s="32" t="s">
        <v>68</v>
      </c>
      <c r="AC115" s="32" t="s">
        <v>68</v>
      </c>
      <c r="AD115" s="32" t="s">
        <v>68</v>
      </c>
      <c r="AE115" s="32" t="s">
        <v>68</v>
      </c>
      <c r="AF115" s="32" t="s">
        <v>68</v>
      </c>
      <c r="AG115" s="32" t="s">
        <v>68</v>
      </c>
      <c r="AH115" s="32" t="s">
        <v>68</v>
      </c>
      <c r="AI115" s="32" t="s">
        <v>68</v>
      </c>
      <c r="AJ115" s="32" t="s">
        <v>68</v>
      </c>
      <c r="AK115" s="32" t="s">
        <v>68</v>
      </c>
      <c r="AL115" s="32" t="s">
        <v>68</v>
      </c>
      <c r="AM115" s="32" t="s">
        <v>68</v>
      </c>
      <c r="AN115" s="32" t="s">
        <v>68</v>
      </c>
      <c r="AO115" s="32" t="s">
        <v>68</v>
      </c>
      <c r="AP115" s="32" t="s">
        <v>68</v>
      </c>
      <c r="AQ115" s="32" t="s">
        <v>68</v>
      </c>
      <c r="AR115" s="32" t="s">
        <v>70</v>
      </c>
      <c r="AS115" s="32" t="s">
        <v>68</v>
      </c>
      <c r="AT115" s="32" t="s">
        <v>68</v>
      </c>
      <c r="AU115" s="32" t="s">
        <v>68</v>
      </c>
      <c r="AV115" s="32" t="s">
        <v>68</v>
      </c>
      <c r="AW115" s="32" t="s">
        <v>68</v>
      </c>
      <c r="AX115" s="32" t="s">
        <v>68</v>
      </c>
      <c r="AY115" s="32" t="s">
        <v>68</v>
      </c>
      <c r="AZ115" s="32" t="s">
        <v>68</v>
      </c>
      <c r="BA115" s="32" t="s">
        <v>70</v>
      </c>
      <c r="BB115" s="32" t="s">
        <v>68</v>
      </c>
      <c r="BC115" s="32" t="s">
        <v>68</v>
      </c>
      <c r="BD115" s="32" t="s">
        <v>68</v>
      </c>
      <c r="BE115" s="32" t="s">
        <v>68</v>
      </c>
      <c r="BF115" s="32" t="s">
        <v>68</v>
      </c>
      <c r="BG115" s="32" t="s">
        <v>68</v>
      </c>
      <c r="BH115" s="32" t="s">
        <v>68</v>
      </c>
      <c r="BI115" s="32" t="s">
        <v>68</v>
      </c>
      <c r="BJ115" s="32" t="s">
        <v>68</v>
      </c>
      <c r="BK115" s="32" t="s">
        <v>68</v>
      </c>
      <c r="BL115" s="32" t="s">
        <v>68</v>
      </c>
      <c r="BM115" s="32" t="s">
        <v>68</v>
      </c>
      <c r="BN115" s="32" t="s">
        <v>978</v>
      </c>
      <c r="BO115" s="32" t="s">
        <v>760</v>
      </c>
    </row>
    <row r="116" spans="1:67" s="34" customFormat="1" ht="12.5" x14ac:dyDescent="0.25">
      <c r="A116" s="31">
        <v>43707.443260601853</v>
      </c>
      <c r="B116" s="32" t="s">
        <v>243</v>
      </c>
      <c r="C116" s="32" t="s">
        <v>97</v>
      </c>
      <c r="D116" s="32" t="s">
        <v>244</v>
      </c>
      <c r="E116" s="32">
        <v>200100438</v>
      </c>
      <c r="F116" s="32" t="s">
        <v>979</v>
      </c>
      <c r="G116" s="33" t="s">
        <v>245</v>
      </c>
      <c r="H116" s="32" t="s">
        <v>664</v>
      </c>
      <c r="I116" s="32" t="s">
        <v>68</v>
      </c>
      <c r="J116" s="32" t="s">
        <v>68</v>
      </c>
      <c r="K116" s="32" t="s">
        <v>68</v>
      </c>
      <c r="L116" s="32" t="s">
        <v>68</v>
      </c>
      <c r="M116" s="32" t="s">
        <v>68</v>
      </c>
      <c r="N116" s="32" t="s">
        <v>68</v>
      </c>
      <c r="O116" s="32" t="s">
        <v>68</v>
      </c>
      <c r="P116" s="32" t="s">
        <v>68</v>
      </c>
      <c r="Q116" s="32" t="s">
        <v>68</v>
      </c>
      <c r="R116" s="32" t="s">
        <v>68</v>
      </c>
      <c r="S116" s="32" t="s">
        <v>68</v>
      </c>
      <c r="T116" s="32" t="s">
        <v>68</v>
      </c>
      <c r="U116" s="32" t="s">
        <v>68</v>
      </c>
      <c r="V116" s="32" t="s">
        <v>68</v>
      </c>
      <c r="W116" s="32" t="s">
        <v>68</v>
      </c>
      <c r="X116" s="32" t="s">
        <v>68</v>
      </c>
      <c r="Y116" s="32" t="s">
        <v>68</v>
      </c>
      <c r="Z116" s="32" t="s">
        <v>68</v>
      </c>
      <c r="AA116" s="32" t="s">
        <v>68</v>
      </c>
      <c r="AB116" s="32" t="s">
        <v>68</v>
      </c>
      <c r="AC116" s="32" t="s">
        <v>68</v>
      </c>
      <c r="AD116" s="32" t="s">
        <v>68</v>
      </c>
      <c r="AE116" s="32" t="s">
        <v>68</v>
      </c>
      <c r="AF116" s="32" t="s">
        <v>68</v>
      </c>
      <c r="AG116" s="32" t="s">
        <v>68</v>
      </c>
      <c r="AH116" s="32" t="s">
        <v>68</v>
      </c>
      <c r="AI116" s="32" t="s">
        <v>68</v>
      </c>
      <c r="AJ116" s="32" t="s">
        <v>68</v>
      </c>
      <c r="AK116" s="32" t="s">
        <v>68</v>
      </c>
      <c r="AL116" s="32" t="s">
        <v>68</v>
      </c>
      <c r="AM116" s="32" t="s">
        <v>68</v>
      </c>
      <c r="AN116" s="32" t="s">
        <v>68</v>
      </c>
      <c r="AO116" s="32" t="s">
        <v>68</v>
      </c>
      <c r="AP116" s="32" t="s">
        <v>68</v>
      </c>
      <c r="AQ116" s="32" t="s">
        <v>68</v>
      </c>
      <c r="AR116" s="32" t="s">
        <v>68</v>
      </c>
      <c r="AS116" s="32" t="s">
        <v>68</v>
      </c>
      <c r="AT116" s="32" t="s">
        <v>68</v>
      </c>
      <c r="AU116" s="32" t="s">
        <v>68</v>
      </c>
      <c r="BO116" s="32" t="s">
        <v>426</v>
      </c>
    </row>
    <row r="117" spans="1:67" s="34" customFormat="1" ht="12.5" x14ac:dyDescent="0.25">
      <c r="A117" s="31">
        <v>43707.424420532407</v>
      </c>
      <c r="B117" s="32" t="s">
        <v>446</v>
      </c>
      <c r="C117" s="32" t="s">
        <v>97</v>
      </c>
      <c r="D117" s="32" t="s">
        <v>447</v>
      </c>
      <c r="E117" s="32">
        <v>200100636</v>
      </c>
      <c r="F117" s="32" t="s">
        <v>980</v>
      </c>
      <c r="G117" s="32" t="s">
        <v>981</v>
      </c>
      <c r="H117" s="32" t="s">
        <v>664</v>
      </c>
      <c r="I117" s="32" t="s">
        <v>68</v>
      </c>
      <c r="J117" s="32" t="s">
        <v>68</v>
      </c>
      <c r="K117" s="32" t="s">
        <v>70</v>
      </c>
      <c r="L117" s="32" t="s">
        <v>68</v>
      </c>
      <c r="M117" s="32" t="s">
        <v>68</v>
      </c>
      <c r="N117" s="32" t="s">
        <v>68</v>
      </c>
      <c r="O117" s="32" t="s">
        <v>68</v>
      </c>
      <c r="P117" s="32" t="s">
        <v>68</v>
      </c>
      <c r="Q117" s="32" t="s">
        <v>68</v>
      </c>
      <c r="R117" s="32" t="s">
        <v>68</v>
      </c>
      <c r="S117" s="32" t="s">
        <v>68</v>
      </c>
      <c r="T117" s="32" t="s">
        <v>68</v>
      </c>
      <c r="U117" s="32" t="s">
        <v>70</v>
      </c>
      <c r="V117" s="32" t="s">
        <v>70</v>
      </c>
      <c r="W117" s="32" t="s">
        <v>70</v>
      </c>
      <c r="X117" s="32" t="s">
        <v>68</v>
      </c>
      <c r="Y117" s="32" t="s">
        <v>68</v>
      </c>
      <c r="Z117" s="32" t="s">
        <v>68</v>
      </c>
      <c r="AA117" s="32" t="s">
        <v>68</v>
      </c>
      <c r="AB117" s="32" t="s">
        <v>68</v>
      </c>
      <c r="AC117" s="32" t="s">
        <v>68</v>
      </c>
      <c r="AD117" s="32" t="s">
        <v>68</v>
      </c>
      <c r="AE117" s="32" t="s">
        <v>68</v>
      </c>
      <c r="AF117" s="32" t="s">
        <v>68</v>
      </c>
      <c r="AG117" s="32" t="s">
        <v>68</v>
      </c>
      <c r="AH117" s="32" t="s">
        <v>68</v>
      </c>
      <c r="AI117" s="32" t="s">
        <v>68</v>
      </c>
      <c r="AJ117" s="32" t="s">
        <v>68</v>
      </c>
      <c r="AK117" s="32" t="s">
        <v>68</v>
      </c>
      <c r="AL117" s="32" t="s">
        <v>68</v>
      </c>
      <c r="AM117" s="32" t="s">
        <v>68</v>
      </c>
      <c r="AN117" s="32" t="s">
        <v>68</v>
      </c>
      <c r="AO117" s="32" t="s">
        <v>68</v>
      </c>
      <c r="AP117" s="32" t="s">
        <v>68</v>
      </c>
      <c r="AQ117" s="32" t="s">
        <v>68</v>
      </c>
      <c r="AR117" s="32" t="s">
        <v>68</v>
      </c>
      <c r="AS117" s="32" t="s">
        <v>68</v>
      </c>
      <c r="AT117" s="32" t="s">
        <v>70</v>
      </c>
      <c r="AU117" s="32" t="s">
        <v>70</v>
      </c>
      <c r="BN117" s="32" t="s">
        <v>982</v>
      </c>
      <c r="BO117" s="32" t="s">
        <v>983</v>
      </c>
    </row>
    <row r="118" spans="1:67" s="34" customFormat="1" ht="12.5" x14ac:dyDescent="0.25">
      <c r="A118" s="31">
        <v>43714.424227164352</v>
      </c>
      <c r="B118" s="32" t="s">
        <v>246</v>
      </c>
      <c r="C118" s="32" t="s">
        <v>97</v>
      </c>
      <c r="D118" s="32" t="s">
        <v>984</v>
      </c>
      <c r="E118" s="32">
        <v>200100645</v>
      </c>
      <c r="F118" s="32" t="s">
        <v>247</v>
      </c>
      <c r="G118" s="33" t="s">
        <v>248</v>
      </c>
      <c r="H118" s="32" t="s">
        <v>664</v>
      </c>
      <c r="I118" s="32" t="s">
        <v>68</v>
      </c>
      <c r="J118" s="32" t="s">
        <v>68</v>
      </c>
      <c r="K118" s="32" t="s">
        <v>68</v>
      </c>
      <c r="L118" s="32" t="s">
        <v>68</v>
      </c>
      <c r="M118" s="32" t="s">
        <v>68</v>
      </c>
      <c r="N118" s="32" t="s">
        <v>68</v>
      </c>
      <c r="O118" s="32" t="s">
        <v>68</v>
      </c>
      <c r="P118" s="32" t="s">
        <v>68</v>
      </c>
      <c r="Q118" s="32" t="s">
        <v>68</v>
      </c>
      <c r="R118" s="32" t="s">
        <v>68</v>
      </c>
      <c r="S118" s="32" t="s">
        <v>68</v>
      </c>
      <c r="T118" s="32" t="s">
        <v>68</v>
      </c>
      <c r="U118" s="32" t="s">
        <v>68</v>
      </c>
      <c r="V118" s="32" t="s">
        <v>68</v>
      </c>
      <c r="W118" s="32" t="s">
        <v>68</v>
      </c>
      <c r="X118" s="32" t="s">
        <v>68</v>
      </c>
      <c r="Y118" s="32" t="s">
        <v>68</v>
      </c>
      <c r="Z118" s="32" t="s">
        <v>68</v>
      </c>
      <c r="AA118" s="32" t="s">
        <v>68</v>
      </c>
      <c r="AB118" s="32" t="s">
        <v>68</v>
      </c>
      <c r="AC118" s="32" t="s">
        <v>68</v>
      </c>
      <c r="AD118" s="32" t="s">
        <v>68</v>
      </c>
      <c r="AE118" s="32" t="s">
        <v>68</v>
      </c>
      <c r="AF118" s="32" t="s">
        <v>68</v>
      </c>
      <c r="AG118" s="32" t="s">
        <v>68</v>
      </c>
      <c r="AH118" s="32" t="s">
        <v>68</v>
      </c>
      <c r="AI118" s="32" t="s">
        <v>68</v>
      </c>
      <c r="AJ118" s="32" t="s">
        <v>68</v>
      </c>
      <c r="AK118" s="32" t="s">
        <v>68</v>
      </c>
      <c r="AL118" s="32" t="s">
        <v>68</v>
      </c>
      <c r="AM118" s="32" t="s">
        <v>68</v>
      </c>
      <c r="AN118" s="32" t="s">
        <v>68</v>
      </c>
      <c r="AO118" s="32" t="s">
        <v>68</v>
      </c>
      <c r="AP118" s="32" t="s">
        <v>68</v>
      </c>
      <c r="AQ118" s="32" t="s">
        <v>68</v>
      </c>
      <c r="AR118" s="32" t="s">
        <v>68</v>
      </c>
      <c r="AS118" s="32" t="s">
        <v>68</v>
      </c>
      <c r="AT118" s="32" t="s">
        <v>68</v>
      </c>
      <c r="AU118" s="32" t="s">
        <v>68</v>
      </c>
      <c r="BO118" s="32" t="s">
        <v>420</v>
      </c>
    </row>
    <row r="119" spans="1:67" s="34" customFormat="1" ht="12.5" x14ac:dyDescent="0.25">
      <c r="A119" s="31">
        <v>43710.608248391203</v>
      </c>
      <c r="B119" s="32" t="s">
        <v>249</v>
      </c>
      <c r="C119" s="32" t="s">
        <v>97</v>
      </c>
      <c r="D119" s="32" t="s">
        <v>448</v>
      </c>
      <c r="E119" s="32">
        <v>200100650</v>
      </c>
      <c r="F119" s="32" t="s">
        <v>449</v>
      </c>
      <c r="G119" s="33" t="s">
        <v>250</v>
      </c>
      <c r="H119" s="32" t="s">
        <v>664</v>
      </c>
      <c r="U119" s="32" t="s">
        <v>68</v>
      </c>
      <c r="V119" s="32" t="s">
        <v>68</v>
      </c>
      <c r="W119" s="32" t="s">
        <v>68</v>
      </c>
      <c r="X119" s="32" t="s">
        <v>68</v>
      </c>
      <c r="Y119" s="32" t="s">
        <v>78</v>
      </c>
      <c r="Z119" s="32" t="s">
        <v>68</v>
      </c>
      <c r="AA119" s="32" t="s">
        <v>68</v>
      </c>
      <c r="AB119" s="32" t="s">
        <v>68</v>
      </c>
      <c r="AC119" s="32" t="s">
        <v>68</v>
      </c>
      <c r="AD119" s="32" t="s">
        <v>68</v>
      </c>
      <c r="AE119" s="32" t="s">
        <v>68</v>
      </c>
      <c r="AF119" s="32" t="s">
        <v>68</v>
      </c>
      <c r="AG119" s="32" t="s">
        <v>68</v>
      </c>
      <c r="AH119" s="32" t="s">
        <v>68</v>
      </c>
      <c r="AI119" s="32" t="s">
        <v>68</v>
      </c>
      <c r="AJ119" s="32" t="s">
        <v>68</v>
      </c>
      <c r="AK119" s="32" t="s">
        <v>68</v>
      </c>
      <c r="AL119" s="32" t="s">
        <v>68</v>
      </c>
      <c r="AM119" s="32" t="s">
        <v>68</v>
      </c>
      <c r="AN119" s="32" t="s">
        <v>68</v>
      </c>
      <c r="AO119" s="32" t="s">
        <v>68</v>
      </c>
      <c r="AP119" s="32" t="s">
        <v>68</v>
      </c>
      <c r="AQ119" s="32" t="s">
        <v>68</v>
      </c>
      <c r="AR119" s="32" t="s">
        <v>68</v>
      </c>
      <c r="AS119" s="32" t="s">
        <v>68</v>
      </c>
      <c r="AT119" s="32" t="s">
        <v>68</v>
      </c>
      <c r="AU119" s="32" t="s">
        <v>68</v>
      </c>
      <c r="AV119" s="32" t="s">
        <v>68</v>
      </c>
      <c r="AW119" s="32" t="s">
        <v>68</v>
      </c>
      <c r="AX119" s="32" t="s">
        <v>68</v>
      </c>
      <c r="AY119" s="32" t="s">
        <v>68</v>
      </c>
      <c r="AZ119" s="32" t="s">
        <v>68</v>
      </c>
      <c r="BA119" s="32" t="s">
        <v>68</v>
      </c>
      <c r="BB119" s="32" t="s">
        <v>68</v>
      </c>
      <c r="BC119" s="32" t="s">
        <v>68</v>
      </c>
      <c r="BD119" s="32" t="s">
        <v>68</v>
      </c>
      <c r="BE119" s="32" t="s">
        <v>68</v>
      </c>
      <c r="BF119" s="32" t="s">
        <v>68</v>
      </c>
      <c r="BG119" s="32" t="s">
        <v>68</v>
      </c>
      <c r="BH119" s="32" t="s">
        <v>68</v>
      </c>
      <c r="BI119" s="32" t="s">
        <v>68</v>
      </c>
      <c r="BJ119" s="32" t="s">
        <v>68</v>
      </c>
      <c r="BK119" s="32" t="s">
        <v>68</v>
      </c>
      <c r="BL119" s="32" t="s">
        <v>68</v>
      </c>
      <c r="BM119" s="32" t="s">
        <v>68</v>
      </c>
      <c r="BO119" s="32" t="s">
        <v>415</v>
      </c>
    </row>
    <row r="120" spans="1:67" s="34" customFormat="1" ht="12.5" x14ac:dyDescent="0.25">
      <c r="A120" s="31">
        <v>43713.322402685182</v>
      </c>
      <c r="B120" s="32" t="s">
        <v>251</v>
      </c>
      <c r="C120" s="32" t="s">
        <v>97</v>
      </c>
      <c r="D120" s="32" t="s">
        <v>252</v>
      </c>
      <c r="E120" s="32">
        <v>200100750</v>
      </c>
      <c r="F120" s="32" t="s">
        <v>253</v>
      </c>
      <c r="G120" s="33" t="s">
        <v>254</v>
      </c>
      <c r="H120" s="32" t="s">
        <v>664</v>
      </c>
      <c r="AV120" s="32" t="s">
        <v>68</v>
      </c>
      <c r="AW120" s="32" t="s">
        <v>68</v>
      </c>
      <c r="AX120" s="32" t="s">
        <v>68</v>
      </c>
      <c r="AY120" s="32" t="s">
        <v>68</v>
      </c>
      <c r="AZ120" s="32" t="s">
        <v>68</v>
      </c>
      <c r="BA120" s="32" t="s">
        <v>68</v>
      </c>
      <c r="BB120" s="32" t="s">
        <v>68</v>
      </c>
      <c r="BC120" s="32" t="s">
        <v>68</v>
      </c>
      <c r="BD120" s="32" t="s">
        <v>68</v>
      </c>
      <c r="BE120" s="32" t="s">
        <v>68</v>
      </c>
      <c r="BF120" s="32" t="s">
        <v>68</v>
      </c>
      <c r="BG120" s="32" t="s">
        <v>68</v>
      </c>
      <c r="BH120" s="32" t="s">
        <v>68</v>
      </c>
      <c r="BI120" s="32" t="s">
        <v>68</v>
      </c>
      <c r="BJ120" s="32" t="s">
        <v>68</v>
      </c>
      <c r="BK120" s="32" t="s">
        <v>68</v>
      </c>
      <c r="BL120" s="32" t="s">
        <v>68</v>
      </c>
      <c r="BM120" s="32" t="s">
        <v>68</v>
      </c>
      <c r="BO120" s="32" t="s">
        <v>985</v>
      </c>
    </row>
    <row r="121" spans="1:67" s="34" customFormat="1" ht="12.5" x14ac:dyDescent="0.25">
      <c r="A121" s="31">
        <v>43711.418522743057</v>
      </c>
      <c r="B121" s="32" t="s">
        <v>450</v>
      </c>
      <c r="C121" s="32" t="s">
        <v>97</v>
      </c>
      <c r="D121" s="32" t="s">
        <v>986</v>
      </c>
      <c r="E121" s="32">
        <v>200100753</v>
      </c>
      <c r="F121" s="32" t="s">
        <v>451</v>
      </c>
      <c r="G121" s="33" t="s">
        <v>452</v>
      </c>
      <c r="H121" s="32" t="s">
        <v>664</v>
      </c>
      <c r="I121" s="32" t="s">
        <v>68</v>
      </c>
      <c r="J121" s="32" t="s">
        <v>68</v>
      </c>
      <c r="K121" s="32" t="s">
        <v>68</v>
      </c>
      <c r="L121" s="32" t="s">
        <v>68</v>
      </c>
      <c r="M121" s="32" t="s">
        <v>68</v>
      </c>
      <c r="N121" s="32" t="s">
        <v>68</v>
      </c>
      <c r="O121" s="32" t="s">
        <v>68</v>
      </c>
      <c r="P121" s="32" t="s">
        <v>68</v>
      </c>
      <c r="Q121" s="32" t="s">
        <v>68</v>
      </c>
      <c r="R121" s="32" t="s">
        <v>68</v>
      </c>
      <c r="S121" s="32" t="s">
        <v>68</v>
      </c>
      <c r="T121" s="32" t="s">
        <v>68</v>
      </c>
      <c r="U121" s="32" t="s">
        <v>68</v>
      </c>
      <c r="V121" s="32" t="s">
        <v>68</v>
      </c>
      <c r="W121" s="32" t="s">
        <v>68</v>
      </c>
      <c r="X121" s="32" t="s">
        <v>68</v>
      </c>
      <c r="Y121" s="32" t="s">
        <v>68</v>
      </c>
      <c r="Z121" s="32" t="s">
        <v>68</v>
      </c>
      <c r="AA121" s="32" t="s">
        <v>68</v>
      </c>
      <c r="AB121" s="32" t="s">
        <v>68</v>
      </c>
      <c r="AC121" s="32" t="s">
        <v>68</v>
      </c>
      <c r="AD121" s="32" t="s">
        <v>68</v>
      </c>
      <c r="AE121" s="32" t="s">
        <v>68</v>
      </c>
      <c r="AF121" s="32" t="s">
        <v>68</v>
      </c>
      <c r="AG121" s="32" t="s">
        <v>68</v>
      </c>
      <c r="AH121" s="32" t="s">
        <v>68</v>
      </c>
      <c r="AI121" s="32" t="s">
        <v>68</v>
      </c>
      <c r="AJ121" s="32" t="s">
        <v>68</v>
      </c>
      <c r="AK121" s="32" t="s">
        <v>68</v>
      </c>
      <c r="AL121" s="32" t="s">
        <v>68</v>
      </c>
      <c r="AM121" s="32" t="s">
        <v>68</v>
      </c>
      <c r="AN121" s="32" t="s">
        <v>68</v>
      </c>
      <c r="AO121" s="32" t="s">
        <v>68</v>
      </c>
      <c r="AP121" s="32" t="s">
        <v>68</v>
      </c>
      <c r="AQ121" s="32" t="s">
        <v>68</v>
      </c>
      <c r="AR121" s="32" t="s">
        <v>68</v>
      </c>
      <c r="AS121" s="32" t="s">
        <v>68</v>
      </c>
      <c r="AT121" s="32" t="s">
        <v>68</v>
      </c>
      <c r="AU121" s="32" t="s">
        <v>68</v>
      </c>
      <c r="BN121" s="32" t="s">
        <v>987</v>
      </c>
      <c r="BO121" s="32" t="s">
        <v>419</v>
      </c>
    </row>
    <row r="122" spans="1:67" s="34" customFormat="1" ht="12.5" x14ac:dyDescent="0.25">
      <c r="A122" s="31">
        <v>43710.401110763887</v>
      </c>
      <c r="B122" s="32" t="s">
        <v>106</v>
      </c>
      <c r="C122" s="32" t="s">
        <v>97</v>
      </c>
      <c r="D122" s="32" t="s">
        <v>453</v>
      </c>
      <c r="E122" s="32">
        <v>200100757</v>
      </c>
      <c r="F122" s="32" t="s">
        <v>255</v>
      </c>
      <c r="G122" s="33" t="s">
        <v>256</v>
      </c>
      <c r="H122" s="32" t="s">
        <v>664</v>
      </c>
      <c r="I122" s="32" t="s">
        <v>68</v>
      </c>
      <c r="J122" s="32" t="s">
        <v>68</v>
      </c>
      <c r="K122" s="32" t="s">
        <v>68</v>
      </c>
      <c r="L122" s="32" t="s">
        <v>68</v>
      </c>
      <c r="M122" s="32" t="s">
        <v>68</v>
      </c>
      <c r="N122" s="32" t="s">
        <v>68</v>
      </c>
      <c r="O122" s="32" t="s">
        <v>68</v>
      </c>
      <c r="P122" s="32" t="s">
        <v>68</v>
      </c>
      <c r="Q122" s="32" t="s">
        <v>68</v>
      </c>
      <c r="R122" s="32" t="s">
        <v>68</v>
      </c>
      <c r="S122" s="32" t="s">
        <v>68</v>
      </c>
      <c r="T122" s="32" t="s">
        <v>68</v>
      </c>
      <c r="U122" s="32" t="s">
        <v>68</v>
      </c>
      <c r="V122" s="32" t="s">
        <v>68</v>
      </c>
      <c r="W122" s="32" t="s">
        <v>68</v>
      </c>
      <c r="X122" s="32" t="s">
        <v>68</v>
      </c>
      <c r="Y122" s="32" t="s">
        <v>68</v>
      </c>
      <c r="Z122" s="32" t="s">
        <v>68</v>
      </c>
      <c r="AA122" s="32" t="s">
        <v>68</v>
      </c>
      <c r="AB122" s="32" t="s">
        <v>68</v>
      </c>
      <c r="AC122" s="32" t="s">
        <v>68</v>
      </c>
      <c r="AD122" s="32" t="s">
        <v>68</v>
      </c>
      <c r="AE122" s="32" t="s">
        <v>68</v>
      </c>
      <c r="AF122" s="32" t="s">
        <v>68</v>
      </c>
      <c r="AG122" s="32" t="s">
        <v>68</v>
      </c>
      <c r="AH122" s="32" t="s">
        <v>68</v>
      </c>
      <c r="AI122" s="32" t="s">
        <v>68</v>
      </c>
      <c r="AJ122" s="32" t="s">
        <v>68</v>
      </c>
      <c r="AK122" s="32" t="s">
        <v>68</v>
      </c>
      <c r="AL122" s="32" t="s">
        <v>68</v>
      </c>
      <c r="AM122" s="32" t="s">
        <v>68</v>
      </c>
      <c r="AN122" s="32" t="s">
        <v>68</v>
      </c>
      <c r="AO122" s="32" t="s">
        <v>68</v>
      </c>
      <c r="AP122" s="32" t="s">
        <v>68</v>
      </c>
      <c r="AQ122" s="32" t="s">
        <v>68</v>
      </c>
      <c r="AR122" s="32" t="s">
        <v>68</v>
      </c>
      <c r="AS122" s="32" t="s">
        <v>68</v>
      </c>
      <c r="AT122" s="32" t="s">
        <v>68</v>
      </c>
      <c r="AU122" s="32" t="s">
        <v>68</v>
      </c>
      <c r="BO122" s="32" t="s">
        <v>988</v>
      </c>
    </row>
    <row r="123" spans="1:67" s="34" customFormat="1" ht="12.5" x14ac:dyDescent="0.25">
      <c r="A123" s="31">
        <v>43707.413162037032</v>
      </c>
      <c r="B123" s="32" t="s">
        <v>454</v>
      </c>
      <c r="C123" s="32" t="s">
        <v>97</v>
      </c>
      <c r="D123" s="32" t="s">
        <v>455</v>
      </c>
      <c r="E123" s="32">
        <v>200100090</v>
      </c>
      <c r="F123" s="32" t="s">
        <v>456</v>
      </c>
      <c r="G123" s="33" t="s">
        <v>457</v>
      </c>
      <c r="H123" s="32" t="s">
        <v>664</v>
      </c>
      <c r="I123" s="32" t="s">
        <v>68</v>
      </c>
      <c r="J123" s="32" t="s">
        <v>68</v>
      </c>
      <c r="K123" s="32" t="s">
        <v>68</v>
      </c>
      <c r="L123" s="32" t="s">
        <v>68</v>
      </c>
      <c r="M123" s="32" t="s">
        <v>68</v>
      </c>
      <c r="N123" s="32" t="s">
        <v>68</v>
      </c>
      <c r="O123" s="32" t="s">
        <v>68</v>
      </c>
      <c r="P123" s="32" t="s">
        <v>68</v>
      </c>
      <c r="Q123" s="32" t="s">
        <v>68</v>
      </c>
      <c r="R123" s="32" t="s">
        <v>68</v>
      </c>
      <c r="S123" s="32" t="s">
        <v>68</v>
      </c>
      <c r="T123" s="32" t="s">
        <v>68</v>
      </c>
      <c r="U123" s="32" t="s">
        <v>68</v>
      </c>
      <c r="V123" s="32" t="s">
        <v>68</v>
      </c>
      <c r="W123" s="32" t="s">
        <v>68</v>
      </c>
      <c r="X123" s="32" t="s">
        <v>68</v>
      </c>
      <c r="Y123" s="32" t="s">
        <v>68</v>
      </c>
      <c r="Z123" s="32" t="s">
        <v>68</v>
      </c>
      <c r="AA123" s="32" t="s">
        <v>68</v>
      </c>
      <c r="AB123" s="32" t="s">
        <v>68</v>
      </c>
      <c r="AC123" s="32" t="s">
        <v>68</v>
      </c>
      <c r="AD123" s="32" t="s">
        <v>68</v>
      </c>
      <c r="AE123" s="32" t="s">
        <v>68</v>
      </c>
      <c r="AF123" s="32" t="s">
        <v>68</v>
      </c>
      <c r="AG123" s="32" t="s">
        <v>68</v>
      </c>
      <c r="AH123" s="32" t="s">
        <v>68</v>
      </c>
      <c r="AI123" s="32" t="s">
        <v>68</v>
      </c>
      <c r="AJ123" s="32" t="s">
        <v>68</v>
      </c>
      <c r="AK123" s="32" t="s">
        <v>68</v>
      </c>
      <c r="AL123" s="32" t="s">
        <v>68</v>
      </c>
      <c r="AM123" s="32" t="s">
        <v>68</v>
      </c>
      <c r="AN123" s="32" t="s">
        <v>68</v>
      </c>
      <c r="AO123" s="32" t="s">
        <v>68</v>
      </c>
      <c r="AP123" s="32" t="s">
        <v>68</v>
      </c>
      <c r="AQ123" s="32" t="s">
        <v>68</v>
      </c>
      <c r="AR123" s="32" t="s">
        <v>68</v>
      </c>
      <c r="AS123" s="32" t="s">
        <v>68</v>
      </c>
      <c r="AT123" s="32" t="s">
        <v>68</v>
      </c>
      <c r="AU123" s="32" t="s">
        <v>68</v>
      </c>
      <c r="AV123" s="32" t="s">
        <v>68</v>
      </c>
      <c r="AW123" s="32" t="s">
        <v>68</v>
      </c>
      <c r="AX123" s="32" t="s">
        <v>68</v>
      </c>
      <c r="AY123" s="32" t="s">
        <v>68</v>
      </c>
      <c r="AZ123" s="32" t="s">
        <v>68</v>
      </c>
      <c r="BA123" s="32" t="s">
        <v>68</v>
      </c>
      <c r="BB123" s="32" t="s">
        <v>68</v>
      </c>
      <c r="BC123" s="32" t="s">
        <v>68</v>
      </c>
      <c r="BD123" s="32" t="s">
        <v>68</v>
      </c>
      <c r="BE123" s="32" t="s">
        <v>68</v>
      </c>
      <c r="BG123" s="32" t="s">
        <v>68</v>
      </c>
      <c r="BH123" s="32" t="s">
        <v>68</v>
      </c>
      <c r="BI123" s="32" t="s">
        <v>68</v>
      </c>
      <c r="BJ123" s="32" t="s">
        <v>68</v>
      </c>
      <c r="BK123" s="32" t="s">
        <v>68</v>
      </c>
      <c r="BL123" s="32" t="s">
        <v>68</v>
      </c>
      <c r="BM123" s="32" t="s">
        <v>68</v>
      </c>
      <c r="BO123" s="32" t="s">
        <v>437</v>
      </c>
    </row>
    <row r="124" spans="1:67" s="34" customFormat="1" ht="12.5" x14ac:dyDescent="0.25">
      <c r="A124" s="31">
        <v>43714.515882013889</v>
      </c>
      <c r="B124" s="32" t="s">
        <v>257</v>
      </c>
      <c r="C124" s="32" t="s">
        <v>97</v>
      </c>
      <c r="D124" s="32" t="s">
        <v>651</v>
      </c>
      <c r="E124" s="32">
        <v>200100846</v>
      </c>
      <c r="F124" s="32" t="s">
        <v>258</v>
      </c>
      <c r="G124" s="33" t="s">
        <v>458</v>
      </c>
      <c r="H124" s="32" t="s">
        <v>664</v>
      </c>
      <c r="AV124" s="32" t="s">
        <v>68</v>
      </c>
      <c r="AW124" s="32" t="s">
        <v>68</v>
      </c>
      <c r="AX124" s="32" t="s">
        <v>68</v>
      </c>
      <c r="AY124" s="32" t="s">
        <v>68</v>
      </c>
      <c r="AZ124" s="32" t="s">
        <v>68</v>
      </c>
      <c r="BA124" s="32" t="s">
        <v>68</v>
      </c>
      <c r="BB124" s="32" t="s">
        <v>68</v>
      </c>
      <c r="BC124" s="32" t="s">
        <v>68</v>
      </c>
      <c r="BD124" s="32" t="s">
        <v>68</v>
      </c>
      <c r="BE124" s="32" t="s">
        <v>68</v>
      </c>
      <c r="BF124" s="32" t="s">
        <v>68</v>
      </c>
      <c r="BG124" s="32" t="s">
        <v>68</v>
      </c>
      <c r="BH124" s="32" t="s">
        <v>68</v>
      </c>
      <c r="BI124" s="32" t="s">
        <v>68</v>
      </c>
      <c r="BJ124" s="32" t="s">
        <v>68</v>
      </c>
      <c r="BK124" s="32" t="s">
        <v>68</v>
      </c>
      <c r="BL124" s="32" t="s">
        <v>68</v>
      </c>
      <c r="BM124" s="32" t="s">
        <v>68</v>
      </c>
    </row>
    <row r="125" spans="1:67" s="34" customFormat="1" ht="12.5" x14ac:dyDescent="0.25">
      <c r="A125" s="31">
        <v>43712.613416377309</v>
      </c>
      <c r="B125" s="32" t="s">
        <v>989</v>
      </c>
      <c r="C125" s="32" t="s">
        <v>97</v>
      </c>
      <c r="D125" s="32" t="s">
        <v>459</v>
      </c>
      <c r="E125" s="32">
        <v>200100847</v>
      </c>
      <c r="F125" s="32" t="s">
        <v>990</v>
      </c>
      <c r="G125" s="33" t="s">
        <v>259</v>
      </c>
      <c r="H125" s="32" t="s">
        <v>664</v>
      </c>
      <c r="I125" s="32" t="s">
        <v>68</v>
      </c>
      <c r="J125" s="32" t="s">
        <v>68</v>
      </c>
      <c r="K125" s="32" t="s">
        <v>68</v>
      </c>
      <c r="L125" s="32" t="s">
        <v>68</v>
      </c>
      <c r="M125" s="32" t="s">
        <v>68</v>
      </c>
      <c r="N125" s="32" t="s">
        <v>68</v>
      </c>
      <c r="O125" s="32" t="s">
        <v>68</v>
      </c>
      <c r="P125" s="32" t="s">
        <v>68</v>
      </c>
      <c r="Q125" s="32" t="s">
        <v>68</v>
      </c>
      <c r="R125" s="32" t="s">
        <v>68</v>
      </c>
      <c r="S125" s="32" t="s">
        <v>68</v>
      </c>
      <c r="T125" s="32" t="s">
        <v>68</v>
      </c>
      <c r="U125" s="32" t="s">
        <v>68</v>
      </c>
      <c r="V125" s="32" t="s">
        <v>68</v>
      </c>
      <c r="W125" s="32" t="s">
        <v>68</v>
      </c>
      <c r="X125" s="32" t="s">
        <v>68</v>
      </c>
      <c r="Y125" s="32" t="s">
        <v>68</v>
      </c>
      <c r="Z125" s="32" t="s">
        <v>68</v>
      </c>
      <c r="AA125" s="32" t="s">
        <v>68</v>
      </c>
      <c r="AB125" s="32" t="s">
        <v>68</v>
      </c>
      <c r="AC125" s="32" t="s">
        <v>68</v>
      </c>
      <c r="AD125" s="32" t="s">
        <v>68</v>
      </c>
      <c r="AE125" s="32" t="s">
        <v>68</v>
      </c>
      <c r="AF125" s="32" t="s">
        <v>68</v>
      </c>
      <c r="AG125" s="32" t="s">
        <v>68</v>
      </c>
      <c r="AH125" s="32" t="s">
        <v>68</v>
      </c>
      <c r="AI125" s="32" t="s">
        <v>68</v>
      </c>
      <c r="AJ125" s="32" t="s">
        <v>68</v>
      </c>
      <c r="AK125" s="32" t="s">
        <v>68</v>
      </c>
      <c r="AL125" s="32" t="s">
        <v>68</v>
      </c>
      <c r="AM125" s="32" t="s">
        <v>68</v>
      </c>
      <c r="AN125" s="32" t="s">
        <v>68</v>
      </c>
      <c r="AO125" s="32" t="s">
        <v>68</v>
      </c>
      <c r="AP125" s="32" t="s">
        <v>68</v>
      </c>
      <c r="AQ125" s="32" t="s">
        <v>68</v>
      </c>
      <c r="AR125" s="32" t="s">
        <v>68</v>
      </c>
      <c r="AS125" s="32" t="s">
        <v>68</v>
      </c>
      <c r="AT125" s="32" t="s">
        <v>68</v>
      </c>
      <c r="AU125" s="32" t="s">
        <v>68</v>
      </c>
      <c r="BN125" s="32" t="s">
        <v>991</v>
      </c>
      <c r="BO125" s="32" t="s">
        <v>304</v>
      </c>
    </row>
    <row r="126" spans="1:67" s="34" customFormat="1" ht="12.5" x14ac:dyDescent="0.25">
      <c r="A126" s="31">
        <v>43710.580128622685</v>
      </c>
      <c r="B126" s="32" t="s">
        <v>460</v>
      </c>
      <c r="C126" s="32" t="s">
        <v>110</v>
      </c>
      <c r="D126" s="32" t="s">
        <v>992</v>
      </c>
      <c r="E126" s="32">
        <v>200400090</v>
      </c>
      <c r="F126" s="32" t="s">
        <v>993</v>
      </c>
      <c r="G126" s="33" t="s">
        <v>461</v>
      </c>
      <c r="H126" s="32" t="s">
        <v>664</v>
      </c>
      <c r="I126" s="32" t="s">
        <v>68</v>
      </c>
      <c r="J126" s="32" t="s">
        <v>68</v>
      </c>
      <c r="K126" s="32" t="s">
        <v>68</v>
      </c>
      <c r="L126" s="32" t="s">
        <v>68</v>
      </c>
      <c r="M126" s="32" t="s">
        <v>70</v>
      </c>
      <c r="N126" s="32" t="s">
        <v>68</v>
      </c>
      <c r="O126" s="32" t="s">
        <v>68</v>
      </c>
      <c r="P126" s="32" t="s">
        <v>68</v>
      </c>
      <c r="Q126" s="32" t="s">
        <v>68</v>
      </c>
      <c r="R126" s="32" t="s">
        <v>68</v>
      </c>
      <c r="S126" s="32" t="s">
        <v>68</v>
      </c>
      <c r="T126" s="32" t="s">
        <v>68</v>
      </c>
      <c r="U126" s="32" t="s">
        <v>68</v>
      </c>
      <c r="V126" s="32" t="s">
        <v>68</v>
      </c>
      <c r="W126" s="32" t="s">
        <v>68</v>
      </c>
      <c r="X126" s="32" t="s">
        <v>68</v>
      </c>
      <c r="Y126" s="32" t="s">
        <v>68</v>
      </c>
      <c r="Z126" s="32" t="s">
        <v>68</v>
      </c>
      <c r="AA126" s="32" t="s">
        <v>68</v>
      </c>
      <c r="AB126" s="32" t="s">
        <v>68</v>
      </c>
      <c r="AC126" s="32" t="s">
        <v>68</v>
      </c>
      <c r="AD126" s="32" t="s">
        <v>68</v>
      </c>
      <c r="AE126" s="32" t="s">
        <v>68</v>
      </c>
      <c r="AF126" s="32" t="s">
        <v>68</v>
      </c>
      <c r="AG126" s="32" t="s">
        <v>68</v>
      </c>
      <c r="AH126" s="32" t="s">
        <v>68</v>
      </c>
      <c r="AI126" s="32" t="s">
        <v>68</v>
      </c>
      <c r="AJ126" s="32" t="s">
        <v>68</v>
      </c>
      <c r="AK126" s="32" t="s">
        <v>68</v>
      </c>
      <c r="AL126" s="32" t="s">
        <v>68</v>
      </c>
      <c r="AM126" s="32" t="s">
        <v>68</v>
      </c>
      <c r="AN126" s="32" t="s">
        <v>68</v>
      </c>
      <c r="AO126" s="32" t="s">
        <v>68</v>
      </c>
      <c r="AP126" s="32" t="s">
        <v>68</v>
      </c>
      <c r="AQ126" s="32" t="s">
        <v>70</v>
      </c>
      <c r="AR126" s="32" t="s">
        <v>68</v>
      </c>
      <c r="AS126" s="32" t="s">
        <v>68</v>
      </c>
      <c r="AT126" s="32" t="s">
        <v>68</v>
      </c>
      <c r="AU126" s="32" t="s">
        <v>70</v>
      </c>
      <c r="AV126" s="32" t="s">
        <v>68</v>
      </c>
      <c r="AW126" s="32" t="s">
        <v>68</v>
      </c>
      <c r="AX126" s="32" t="s">
        <v>68</v>
      </c>
      <c r="AY126" s="32" t="s">
        <v>68</v>
      </c>
      <c r="AZ126" s="32" t="s">
        <v>70</v>
      </c>
      <c r="BA126" s="32" t="s">
        <v>68</v>
      </c>
      <c r="BB126" s="32" t="s">
        <v>68</v>
      </c>
      <c r="BC126" s="32" t="s">
        <v>68</v>
      </c>
      <c r="BD126" s="32" t="s">
        <v>70</v>
      </c>
      <c r="BE126" s="32" t="s">
        <v>68</v>
      </c>
      <c r="BF126" s="32" t="s">
        <v>68</v>
      </c>
      <c r="BG126" s="32" t="s">
        <v>68</v>
      </c>
      <c r="BH126" s="32" t="s">
        <v>68</v>
      </c>
      <c r="BI126" s="32" t="s">
        <v>70</v>
      </c>
      <c r="BJ126" s="32" t="s">
        <v>68</v>
      </c>
      <c r="BK126" s="32" t="s">
        <v>68</v>
      </c>
      <c r="BL126" s="32" t="s">
        <v>68</v>
      </c>
      <c r="BM126" s="32" t="s">
        <v>70</v>
      </c>
      <c r="BN126" s="32" t="s">
        <v>994</v>
      </c>
      <c r="BO126" s="33" t="s">
        <v>462</v>
      </c>
    </row>
    <row r="127" spans="1:67" s="34" customFormat="1" ht="12.5" x14ac:dyDescent="0.25">
      <c r="A127" s="31">
        <v>43711.529266273152</v>
      </c>
      <c r="B127" s="32" t="s">
        <v>995</v>
      </c>
      <c r="C127" s="32" t="s">
        <v>110</v>
      </c>
      <c r="D127" s="32" t="s">
        <v>996</v>
      </c>
      <c r="E127" s="32">
        <v>200500310</v>
      </c>
      <c r="F127" s="32" t="s">
        <v>997</v>
      </c>
      <c r="G127" s="33" t="s">
        <v>998</v>
      </c>
      <c r="H127" s="32" t="s">
        <v>664</v>
      </c>
      <c r="I127" s="32" t="s">
        <v>68</v>
      </c>
      <c r="J127" s="32" t="s">
        <v>68</v>
      </c>
      <c r="K127" s="32" t="s">
        <v>68</v>
      </c>
      <c r="L127" s="32" t="s">
        <v>68</v>
      </c>
      <c r="M127" s="32" t="s">
        <v>68</v>
      </c>
      <c r="N127" s="32" t="s">
        <v>68</v>
      </c>
      <c r="O127" s="32" t="s">
        <v>68</v>
      </c>
      <c r="P127" s="32" t="s">
        <v>68</v>
      </c>
      <c r="Q127" s="32" t="s">
        <v>68</v>
      </c>
      <c r="R127" s="32" t="s">
        <v>68</v>
      </c>
      <c r="S127" s="32" t="s">
        <v>68</v>
      </c>
      <c r="T127" s="32" t="s">
        <v>68</v>
      </c>
      <c r="U127" s="32" t="s">
        <v>68</v>
      </c>
      <c r="V127" s="32" t="s">
        <v>68</v>
      </c>
      <c r="W127" s="32" t="s">
        <v>68</v>
      </c>
      <c r="X127" s="32" t="s">
        <v>70</v>
      </c>
      <c r="Y127" s="32" t="s">
        <v>68</v>
      </c>
      <c r="Z127" s="32" t="s">
        <v>70</v>
      </c>
      <c r="AA127" s="32" t="s">
        <v>68</v>
      </c>
      <c r="AB127" s="32" t="s">
        <v>68</v>
      </c>
      <c r="AC127" s="32" t="s">
        <v>68</v>
      </c>
      <c r="AD127" s="32" t="s">
        <v>68</v>
      </c>
      <c r="AE127" s="32" t="s">
        <v>70</v>
      </c>
      <c r="AF127" s="32" t="s">
        <v>70</v>
      </c>
      <c r="AG127" s="32" t="s">
        <v>68</v>
      </c>
      <c r="AH127" s="32" t="s">
        <v>68</v>
      </c>
      <c r="AI127" s="32" t="s">
        <v>68</v>
      </c>
      <c r="AJ127" s="32" t="s">
        <v>68</v>
      </c>
      <c r="AK127" s="32" t="s">
        <v>68</v>
      </c>
      <c r="AL127" s="32" t="s">
        <v>68</v>
      </c>
      <c r="AM127" s="32" t="s">
        <v>68</v>
      </c>
      <c r="AN127" s="32" t="s">
        <v>68</v>
      </c>
      <c r="AO127" s="32" t="s">
        <v>68</v>
      </c>
      <c r="AP127" s="32" t="s">
        <v>68</v>
      </c>
      <c r="AQ127" s="32" t="s">
        <v>68</v>
      </c>
      <c r="AR127" s="32" t="s">
        <v>68</v>
      </c>
      <c r="AS127" s="32" t="s">
        <v>68</v>
      </c>
      <c r="AT127" s="32" t="s">
        <v>68</v>
      </c>
      <c r="AU127" s="32" t="s">
        <v>68</v>
      </c>
      <c r="AV127" s="32" t="s">
        <v>68</v>
      </c>
      <c r="AW127" s="32" t="s">
        <v>68</v>
      </c>
      <c r="AX127" s="32" t="s">
        <v>68</v>
      </c>
      <c r="AY127" s="32" t="s">
        <v>68</v>
      </c>
      <c r="AZ127" s="32" t="s">
        <v>68</v>
      </c>
      <c r="BA127" s="32" t="s">
        <v>68</v>
      </c>
      <c r="BB127" s="32" t="s">
        <v>68</v>
      </c>
      <c r="BC127" s="32" t="s">
        <v>68</v>
      </c>
      <c r="BD127" s="32" t="s">
        <v>68</v>
      </c>
      <c r="BE127" s="32" t="s">
        <v>68</v>
      </c>
      <c r="BF127" s="32" t="s">
        <v>68</v>
      </c>
      <c r="BG127" s="32" t="s">
        <v>68</v>
      </c>
      <c r="BH127" s="32" t="s">
        <v>68</v>
      </c>
      <c r="BI127" s="32" t="s">
        <v>68</v>
      </c>
      <c r="BJ127" s="32" t="s">
        <v>68</v>
      </c>
      <c r="BK127" s="32" t="s">
        <v>68</v>
      </c>
      <c r="BL127" s="32" t="s">
        <v>68</v>
      </c>
      <c r="BM127" s="32" t="s">
        <v>68</v>
      </c>
      <c r="BN127" s="32" t="s">
        <v>305</v>
      </c>
      <c r="BO127" s="32" t="s">
        <v>999</v>
      </c>
    </row>
    <row r="128" spans="1:67" s="34" customFormat="1" ht="12.5" x14ac:dyDescent="0.25">
      <c r="A128" s="31">
        <v>43707.478321226852</v>
      </c>
      <c r="B128" s="32" t="s">
        <v>464</v>
      </c>
      <c r="C128" s="32" t="s">
        <v>110</v>
      </c>
      <c r="D128" s="32" t="s">
        <v>1000</v>
      </c>
      <c r="E128" s="32">
        <v>200500927</v>
      </c>
      <c r="F128" s="32" t="s">
        <v>1001</v>
      </c>
      <c r="G128" s="32" t="s">
        <v>1002</v>
      </c>
      <c r="H128" s="32" t="s">
        <v>664</v>
      </c>
      <c r="I128" s="32" t="s">
        <v>68</v>
      </c>
      <c r="J128" s="32" t="s">
        <v>68</v>
      </c>
      <c r="K128" s="32" t="s">
        <v>70</v>
      </c>
      <c r="L128" s="32" t="s">
        <v>70</v>
      </c>
      <c r="M128" s="32" t="s">
        <v>68</v>
      </c>
      <c r="N128" s="32" t="s">
        <v>68</v>
      </c>
      <c r="O128" s="32" t="s">
        <v>70</v>
      </c>
      <c r="P128" s="32" t="s">
        <v>68</v>
      </c>
      <c r="Q128" s="32" t="s">
        <v>68</v>
      </c>
      <c r="R128" s="32" t="s">
        <v>70</v>
      </c>
      <c r="S128" s="32" t="s">
        <v>68</v>
      </c>
      <c r="T128" s="32" t="s">
        <v>68</v>
      </c>
      <c r="U128" s="32" t="s">
        <v>70</v>
      </c>
      <c r="V128" s="32" t="s">
        <v>70</v>
      </c>
      <c r="W128" s="32" t="s">
        <v>68</v>
      </c>
      <c r="X128" s="32" t="s">
        <v>70</v>
      </c>
      <c r="Y128" s="32" t="s">
        <v>68</v>
      </c>
      <c r="Z128" s="32" t="s">
        <v>68</v>
      </c>
      <c r="AA128" s="32" t="s">
        <v>78</v>
      </c>
      <c r="AB128" s="32" t="s">
        <v>68</v>
      </c>
      <c r="AC128" s="32" t="s">
        <v>68</v>
      </c>
      <c r="AD128" s="32" t="s">
        <v>70</v>
      </c>
      <c r="AE128" s="32" t="s">
        <v>68</v>
      </c>
      <c r="AF128" s="32" t="s">
        <v>68</v>
      </c>
      <c r="AG128" s="32" t="s">
        <v>78</v>
      </c>
      <c r="AH128" s="32" t="s">
        <v>70</v>
      </c>
      <c r="AI128" s="32" t="s">
        <v>78</v>
      </c>
      <c r="AJ128" s="32" t="s">
        <v>68</v>
      </c>
      <c r="AK128" s="32" t="s">
        <v>68</v>
      </c>
      <c r="AL128" s="32" t="s">
        <v>68</v>
      </c>
      <c r="AM128" s="32" t="s">
        <v>68</v>
      </c>
      <c r="AN128" s="32" t="s">
        <v>70</v>
      </c>
      <c r="AO128" s="32" t="s">
        <v>68</v>
      </c>
      <c r="AP128" s="32" t="s">
        <v>70</v>
      </c>
      <c r="AQ128" s="32" t="s">
        <v>68</v>
      </c>
      <c r="AR128" s="32" t="s">
        <v>70</v>
      </c>
      <c r="AS128" s="32" t="s">
        <v>70</v>
      </c>
      <c r="AT128" s="32" t="s">
        <v>68</v>
      </c>
      <c r="AU128" s="32" t="s">
        <v>68</v>
      </c>
      <c r="AV128" s="32" t="s">
        <v>68</v>
      </c>
      <c r="AW128" s="32" t="s">
        <v>68</v>
      </c>
      <c r="AX128" s="32" t="s">
        <v>68</v>
      </c>
      <c r="AY128" s="32" t="s">
        <v>70</v>
      </c>
      <c r="AZ128" s="32" t="s">
        <v>68</v>
      </c>
      <c r="BA128" s="32" t="s">
        <v>68</v>
      </c>
      <c r="BB128" s="32" t="s">
        <v>70</v>
      </c>
      <c r="BC128" s="32" t="s">
        <v>68</v>
      </c>
      <c r="BD128" s="32" t="s">
        <v>70</v>
      </c>
      <c r="BE128" s="32" t="s">
        <v>68</v>
      </c>
      <c r="BF128" s="32" t="s">
        <v>68</v>
      </c>
      <c r="BG128" s="32" t="s">
        <v>68</v>
      </c>
      <c r="BH128" s="32" t="s">
        <v>70</v>
      </c>
      <c r="BI128" s="32" t="s">
        <v>68</v>
      </c>
      <c r="BJ128" s="32" t="s">
        <v>70</v>
      </c>
      <c r="BK128" s="32" t="s">
        <v>78</v>
      </c>
      <c r="BL128" s="32" t="s">
        <v>68</v>
      </c>
      <c r="BM128" s="32" t="s">
        <v>68</v>
      </c>
      <c r="BN128" s="32" t="s">
        <v>1003</v>
      </c>
      <c r="BO128" s="32" t="s">
        <v>465</v>
      </c>
    </row>
    <row r="129" spans="1:67" s="34" customFormat="1" ht="12.5" x14ac:dyDescent="0.25">
      <c r="A129" s="31">
        <v>43707.541976701388</v>
      </c>
      <c r="B129" s="32" t="s">
        <v>260</v>
      </c>
      <c r="C129" s="32" t="s">
        <v>110</v>
      </c>
      <c r="D129" s="32" t="s">
        <v>1004</v>
      </c>
      <c r="E129" s="32">
        <v>200500941</v>
      </c>
      <c r="F129" s="32" t="s">
        <v>466</v>
      </c>
      <c r="G129" s="33" t="s">
        <v>467</v>
      </c>
      <c r="H129" s="32" t="s">
        <v>664</v>
      </c>
      <c r="I129" s="32" t="s">
        <v>68</v>
      </c>
      <c r="J129" s="32" t="s">
        <v>68</v>
      </c>
      <c r="K129" s="32" t="s">
        <v>68</v>
      </c>
      <c r="L129" s="32" t="s">
        <v>68</v>
      </c>
      <c r="M129" s="32" t="s">
        <v>68</v>
      </c>
      <c r="N129" s="32" t="s">
        <v>68</v>
      </c>
      <c r="O129" s="32" t="s">
        <v>68</v>
      </c>
      <c r="P129" s="32" t="s">
        <v>68</v>
      </c>
      <c r="Q129" s="32" t="s">
        <v>68</v>
      </c>
      <c r="R129" s="32" t="s">
        <v>68</v>
      </c>
      <c r="S129" s="32" t="s">
        <v>68</v>
      </c>
      <c r="T129" s="32" t="s">
        <v>68</v>
      </c>
      <c r="U129" s="32" t="s">
        <v>68</v>
      </c>
      <c r="V129" s="32" t="s">
        <v>68</v>
      </c>
      <c r="W129" s="32" t="s">
        <v>68</v>
      </c>
      <c r="X129" s="32" t="s">
        <v>68</v>
      </c>
      <c r="Y129" s="32" t="s">
        <v>68</v>
      </c>
      <c r="Z129" s="32" t="s">
        <v>68</v>
      </c>
      <c r="AA129" s="32" t="s">
        <v>68</v>
      </c>
      <c r="AB129" s="32" t="s">
        <v>68</v>
      </c>
      <c r="AC129" s="32" t="s">
        <v>68</v>
      </c>
      <c r="AD129" s="32" t="s">
        <v>68</v>
      </c>
      <c r="AE129" s="32" t="s">
        <v>68</v>
      </c>
      <c r="AF129" s="32" t="s">
        <v>68</v>
      </c>
      <c r="AG129" s="32" t="s">
        <v>68</v>
      </c>
      <c r="AH129" s="32" t="s">
        <v>68</v>
      </c>
      <c r="AI129" s="32" t="s">
        <v>68</v>
      </c>
      <c r="AJ129" s="32" t="s">
        <v>68</v>
      </c>
      <c r="AK129" s="32" t="s">
        <v>68</v>
      </c>
      <c r="AL129" s="32" t="s">
        <v>68</v>
      </c>
      <c r="AM129" s="32" t="s">
        <v>68</v>
      </c>
      <c r="AN129" s="32" t="s">
        <v>68</v>
      </c>
      <c r="AO129" s="32" t="s">
        <v>68</v>
      </c>
      <c r="AP129" s="32" t="s">
        <v>68</v>
      </c>
      <c r="AQ129" s="32" t="s">
        <v>68</v>
      </c>
      <c r="AR129" s="32" t="s">
        <v>68</v>
      </c>
      <c r="AS129" s="32" t="s">
        <v>68</v>
      </c>
      <c r="AT129" s="32" t="s">
        <v>68</v>
      </c>
      <c r="AU129" s="32" t="s">
        <v>68</v>
      </c>
      <c r="AV129" s="32" t="s">
        <v>68</v>
      </c>
      <c r="AW129" s="32" t="s">
        <v>68</v>
      </c>
      <c r="AX129" s="32" t="s">
        <v>68</v>
      </c>
      <c r="AY129" s="32" t="s">
        <v>68</v>
      </c>
      <c r="AZ129" s="32" t="s">
        <v>68</v>
      </c>
      <c r="BA129" s="32" t="s">
        <v>68</v>
      </c>
      <c r="BB129" s="32" t="s">
        <v>68</v>
      </c>
      <c r="BC129" s="32" t="s">
        <v>68</v>
      </c>
      <c r="BD129" s="32" t="s">
        <v>68</v>
      </c>
      <c r="BE129" s="32" t="s">
        <v>68</v>
      </c>
      <c r="BF129" s="32" t="s">
        <v>68</v>
      </c>
      <c r="BG129" s="32" t="s">
        <v>68</v>
      </c>
      <c r="BH129" s="32" t="s">
        <v>68</v>
      </c>
      <c r="BI129" s="32" t="s">
        <v>68</v>
      </c>
      <c r="BJ129" s="32" t="s">
        <v>68</v>
      </c>
      <c r="BK129" s="32" t="s">
        <v>68</v>
      </c>
      <c r="BL129" s="32" t="s">
        <v>68</v>
      </c>
      <c r="BM129" s="32" t="s">
        <v>68</v>
      </c>
      <c r="BO129" s="32">
        <v>11</v>
      </c>
    </row>
    <row r="130" spans="1:67" s="34" customFormat="1" ht="12.5" x14ac:dyDescent="0.25">
      <c r="A130" s="31">
        <v>43711.54345243056</v>
      </c>
      <c r="B130" s="32" t="s">
        <v>468</v>
      </c>
      <c r="C130" s="32" t="s">
        <v>110</v>
      </c>
      <c r="D130" s="32" t="s">
        <v>469</v>
      </c>
      <c r="E130" s="32">
        <v>200400924</v>
      </c>
      <c r="F130" s="32" t="s">
        <v>470</v>
      </c>
      <c r="G130" s="33" t="s">
        <v>471</v>
      </c>
      <c r="H130" s="32" t="s">
        <v>664</v>
      </c>
      <c r="I130" s="32" t="s">
        <v>70</v>
      </c>
      <c r="J130" s="32" t="s">
        <v>68</v>
      </c>
      <c r="K130" s="32" t="s">
        <v>68</v>
      </c>
      <c r="L130" s="32" t="s">
        <v>68</v>
      </c>
      <c r="M130" s="32" t="s">
        <v>70</v>
      </c>
      <c r="N130" s="32" t="s">
        <v>78</v>
      </c>
      <c r="O130" s="32" t="s">
        <v>68</v>
      </c>
      <c r="P130" s="32" t="s">
        <v>68</v>
      </c>
      <c r="Q130" s="32" t="s">
        <v>70</v>
      </c>
      <c r="R130" s="32" t="s">
        <v>68</v>
      </c>
      <c r="S130" s="32" t="s">
        <v>68</v>
      </c>
      <c r="T130" s="32" t="s">
        <v>68</v>
      </c>
      <c r="U130" s="32" t="s">
        <v>68</v>
      </c>
      <c r="V130" s="32" t="s">
        <v>68</v>
      </c>
      <c r="W130" s="32" t="s">
        <v>68</v>
      </c>
      <c r="X130" s="32" t="s">
        <v>68</v>
      </c>
      <c r="Y130" s="32" t="s">
        <v>68</v>
      </c>
      <c r="Z130" s="32" t="s">
        <v>68</v>
      </c>
      <c r="AA130" s="32" t="s">
        <v>68</v>
      </c>
      <c r="AB130" s="32" t="s">
        <v>68</v>
      </c>
      <c r="AC130" s="32" t="s">
        <v>68</v>
      </c>
      <c r="AD130" s="32" t="s">
        <v>68</v>
      </c>
      <c r="AE130" s="32" t="s">
        <v>68</v>
      </c>
      <c r="AF130" s="32" t="s">
        <v>68</v>
      </c>
      <c r="AG130" s="32" t="s">
        <v>68</v>
      </c>
      <c r="AH130" s="32" t="s">
        <v>68</v>
      </c>
      <c r="AI130" s="32" t="s">
        <v>68</v>
      </c>
      <c r="AJ130" s="32" t="s">
        <v>68</v>
      </c>
      <c r="AK130" s="32" t="s">
        <v>68</v>
      </c>
      <c r="AL130" s="32" t="s">
        <v>68</v>
      </c>
      <c r="AM130" s="32" t="s">
        <v>68</v>
      </c>
      <c r="AN130" s="32" t="s">
        <v>68</v>
      </c>
      <c r="AO130" s="32" t="s">
        <v>68</v>
      </c>
      <c r="AP130" s="32" t="s">
        <v>68</v>
      </c>
      <c r="AQ130" s="32" t="s">
        <v>68</v>
      </c>
      <c r="AR130" s="32" t="s">
        <v>68</v>
      </c>
      <c r="AS130" s="32" t="s">
        <v>68</v>
      </c>
      <c r="AT130" s="32" t="s">
        <v>68</v>
      </c>
      <c r="AU130" s="32" t="s">
        <v>68</v>
      </c>
      <c r="AV130" s="32" t="s">
        <v>68</v>
      </c>
      <c r="AW130" s="32" t="s">
        <v>68</v>
      </c>
      <c r="AX130" s="32" t="s">
        <v>68</v>
      </c>
      <c r="AY130" s="32" t="s">
        <v>68</v>
      </c>
      <c r="AZ130" s="32" t="s">
        <v>68</v>
      </c>
      <c r="BA130" s="32" t="s">
        <v>68</v>
      </c>
      <c r="BB130" s="32" t="s">
        <v>68</v>
      </c>
      <c r="BC130" s="32" t="s">
        <v>68</v>
      </c>
      <c r="BD130" s="32" t="s">
        <v>68</v>
      </c>
      <c r="BE130" s="32" t="s">
        <v>68</v>
      </c>
      <c r="BF130" s="32" t="s">
        <v>68</v>
      </c>
      <c r="BG130" s="32" t="s">
        <v>68</v>
      </c>
      <c r="BH130" s="32" t="s">
        <v>68</v>
      </c>
      <c r="BI130" s="32" t="s">
        <v>68</v>
      </c>
      <c r="BJ130" s="32" t="s">
        <v>68</v>
      </c>
      <c r="BK130" s="32" t="s">
        <v>68</v>
      </c>
      <c r="BL130" s="32" t="s">
        <v>68</v>
      </c>
      <c r="BM130" s="32" t="s">
        <v>68</v>
      </c>
      <c r="BN130" s="32" t="s">
        <v>1005</v>
      </c>
      <c r="BO130" s="32">
        <v>11</v>
      </c>
    </row>
    <row r="131" spans="1:67" s="34" customFormat="1" ht="12.5" x14ac:dyDescent="0.25">
      <c r="A131" s="31">
        <v>43707.537655370368</v>
      </c>
      <c r="B131" s="32" t="s">
        <v>473</v>
      </c>
      <c r="C131" s="32" t="s">
        <v>110</v>
      </c>
      <c r="D131" s="32" t="s">
        <v>1006</v>
      </c>
      <c r="E131" s="32">
        <v>200400931</v>
      </c>
      <c r="F131" s="32" t="s">
        <v>1007</v>
      </c>
      <c r="G131" s="33" t="s">
        <v>1008</v>
      </c>
      <c r="H131" s="32" t="s">
        <v>664</v>
      </c>
      <c r="I131" s="32" t="s">
        <v>68</v>
      </c>
      <c r="J131" s="32" t="s">
        <v>68</v>
      </c>
      <c r="K131" s="32" t="s">
        <v>68</v>
      </c>
      <c r="L131" s="32" t="s">
        <v>68</v>
      </c>
      <c r="M131" s="32" t="s">
        <v>68</v>
      </c>
      <c r="N131" s="32" t="s">
        <v>68</v>
      </c>
      <c r="O131" s="32" t="s">
        <v>68</v>
      </c>
      <c r="P131" s="32" t="s">
        <v>68</v>
      </c>
      <c r="Q131" s="32" t="s">
        <v>68</v>
      </c>
      <c r="R131" s="32" t="s">
        <v>68</v>
      </c>
      <c r="S131" s="32" t="s">
        <v>68</v>
      </c>
      <c r="T131" s="32" t="s">
        <v>68</v>
      </c>
      <c r="U131" s="32" t="s">
        <v>68</v>
      </c>
      <c r="V131" s="32" t="s">
        <v>68</v>
      </c>
      <c r="W131" s="32" t="s">
        <v>68</v>
      </c>
      <c r="X131" s="32" t="s">
        <v>68</v>
      </c>
      <c r="Y131" s="32" t="s">
        <v>68</v>
      </c>
      <c r="Z131" s="32" t="s">
        <v>68</v>
      </c>
      <c r="AA131" s="32" t="s">
        <v>68</v>
      </c>
      <c r="AB131" s="32" t="s">
        <v>68</v>
      </c>
      <c r="AC131" s="32" t="s">
        <v>68</v>
      </c>
      <c r="AD131" s="32" t="s">
        <v>68</v>
      </c>
      <c r="AE131" s="32" t="s">
        <v>68</v>
      </c>
      <c r="AF131" s="32" t="s">
        <v>68</v>
      </c>
      <c r="AG131" s="32" t="s">
        <v>68</v>
      </c>
      <c r="AH131" s="32" t="s">
        <v>68</v>
      </c>
      <c r="AI131" s="32" t="s">
        <v>68</v>
      </c>
      <c r="AJ131" s="32" t="s">
        <v>68</v>
      </c>
      <c r="AK131" s="32" t="s">
        <v>68</v>
      </c>
      <c r="AL131" s="32" t="s">
        <v>68</v>
      </c>
      <c r="AM131" s="32" t="s">
        <v>68</v>
      </c>
      <c r="AN131" s="32" t="s">
        <v>68</v>
      </c>
      <c r="AO131" s="32" t="s">
        <v>68</v>
      </c>
      <c r="AP131" s="32" t="s">
        <v>68</v>
      </c>
      <c r="AQ131" s="32" t="s">
        <v>68</v>
      </c>
      <c r="AR131" s="32" t="s">
        <v>68</v>
      </c>
      <c r="AS131" s="32" t="s">
        <v>68</v>
      </c>
      <c r="AT131" s="32" t="s">
        <v>68</v>
      </c>
      <c r="AU131" s="32" t="s">
        <v>68</v>
      </c>
      <c r="BO131" s="32">
        <v>11</v>
      </c>
    </row>
    <row r="132" spans="1:67" s="34" customFormat="1" ht="12.5" x14ac:dyDescent="0.25">
      <c r="A132" s="31">
        <v>43711.324127337968</v>
      </c>
      <c r="B132" s="32" t="s">
        <v>474</v>
      </c>
      <c r="C132" s="32" t="s">
        <v>117</v>
      </c>
      <c r="D132" s="32" t="s">
        <v>1009</v>
      </c>
      <c r="E132" s="32">
        <v>200404019</v>
      </c>
      <c r="F132" s="32" t="s">
        <v>475</v>
      </c>
      <c r="G132" s="33" t="s">
        <v>476</v>
      </c>
      <c r="H132" s="32" t="s">
        <v>664</v>
      </c>
      <c r="I132" s="32" t="s">
        <v>68</v>
      </c>
      <c r="J132" s="32" t="s">
        <v>68</v>
      </c>
      <c r="K132" s="32" t="s">
        <v>68</v>
      </c>
      <c r="L132" s="32" t="s">
        <v>68</v>
      </c>
      <c r="M132" s="32" t="s">
        <v>68</v>
      </c>
      <c r="N132" s="32" t="s">
        <v>68</v>
      </c>
      <c r="O132" s="32" t="s">
        <v>68</v>
      </c>
      <c r="P132" s="32" t="s">
        <v>68</v>
      </c>
      <c r="Q132" s="32" t="s">
        <v>68</v>
      </c>
      <c r="R132" s="32" t="s">
        <v>70</v>
      </c>
      <c r="S132" s="32" t="s">
        <v>68</v>
      </c>
      <c r="T132" s="32" t="s">
        <v>68</v>
      </c>
      <c r="U132" s="32" t="s">
        <v>68</v>
      </c>
      <c r="V132" s="32" t="s">
        <v>68</v>
      </c>
      <c r="W132" s="32" t="s">
        <v>68</v>
      </c>
      <c r="X132" s="32" t="s">
        <v>68</v>
      </c>
      <c r="Y132" s="32" t="s">
        <v>68</v>
      </c>
      <c r="Z132" s="32" t="s">
        <v>68</v>
      </c>
      <c r="AA132" s="32" t="s">
        <v>68</v>
      </c>
      <c r="AB132" s="32" t="s">
        <v>68</v>
      </c>
      <c r="AC132" s="32" t="s">
        <v>68</v>
      </c>
      <c r="AD132" s="32" t="s">
        <v>68</v>
      </c>
      <c r="AE132" s="32" t="s">
        <v>68</v>
      </c>
      <c r="AF132" s="32" t="s">
        <v>68</v>
      </c>
      <c r="AG132" s="32" t="s">
        <v>70</v>
      </c>
      <c r="AH132" s="32" t="s">
        <v>70</v>
      </c>
      <c r="AI132" s="32" t="s">
        <v>68</v>
      </c>
      <c r="AJ132" s="32" t="s">
        <v>68</v>
      </c>
      <c r="AK132" s="32" t="s">
        <v>68</v>
      </c>
      <c r="AL132" s="32" t="s">
        <v>68</v>
      </c>
      <c r="AM132" s="32" t="s">
        <v>68</v>
      </c>
      <c r="AN132" s="32" t="s">
        <v>68</v>
      </c>
      <c r="AO132" s="32" t="s">
        <v>68</v>
      </c>
      <c r="AP132" s="32" t="s">
        <v>68</v>
      </c>
      <c r="AQ132" s="32" t="s">
        <v>68</v>
      </c>
      <c r="AR132" s="32" t="s">
        <v>68</v>
      </c>
      <c r="AS132" s="32" t="s">
        <v>68</v>
      </c>
      <c r="AT132" s="32" t="s">
        <v>68</v>
      </c>
      <c r="AU132" s="32" t="s">
        <v>68</v>
      </c>
    </row>
    <row r="133" spans="1:67" s="34" customFormat="1" ht="12.5" x14ac:dyDescent="0.25">
      <c r="A133" s="31">
        <v>43707.583371956018</v>
      </c>
      <c r="B133" s="32" t="s">
        <v>477</v>
      </c>
      <c r="C133" s="32" t="s">
        <v>117</v>
      </c>
      <c r="D133" s="32" t="s">
        <v>1010</v>
      </c>
      <c r="E133" s="32">
        <v>200400717</v>
      </c>
      <c r="F133" s="32" t="s">
        <v>1011</v>
      </c>
      <c r="G133" s="33" t="s">
        <v>478</v>
      </c>
      <c r="H133" s="32" t="s">
        <v>664</v>
      </c>
      <c r="I133" s="32" t="s">
        <v>68</v>
      </c>
      <c r="J133" s="32" t="s">
        <v>68</v>
      </c>
      <c r="K133" s="32" t="s">
        <v>68</v>
      </c>
      <c r="L133" s="32" t="s">
        <v>68</v>
      </c>
      <c r="M133" s="32" t="s">
        <v>68</v>
      </c>
      <c r="N133" s="32" t="s">
        <v>68</v>
      </c>
      <c r="O133" s="32" t="s">
        <v>68</v>
      </c>
      <c r="P133" s="32" t="s">
        <v>68</v>
      </c>
      <c r="Q133" s="32" t="s">
        <v>68</v>
      </c>
      <c r="R133" s="32" t="s">
        <v>68</v>
      </c>
      <c r="S133" s="32" t="s">
        <v>68</v>
      </c>
      <c r="T133" s="32" t="s">
        <v>68</v>
      </c>
      <c r="U133" s="32" t="s">
        <v>68</v>
      </c>
      <c r="V133" s="32" t="s">
        <v>90</v>
      </c>
      <c r="W133" s="32" t="s">
        <v>70</v>
      </c>
      <c r="X133" s="32" t="s">
        <v>68</v>
      </c>
      <c r="Y133" s="32" t="s">
        <v>68</v>
      </c>
      <c r="Z133" s="32" t="s">
        <v>90</v>
      </c>
      <c r="AA133" s="32" t="s">
        <v>70</v>
      </c>
      <c r="AB133" s="32" t="s">
        <v>90</v>
      </c>
      <c r="AC133" s="32" t="s">
        <v>68</v>
      </c>
      <c r="AD133" s="32" t="s">
        <v>68</v>
      </c>
      <c r="AE133" s="32" t="s">
        <v>68</v>
      </c>
      <c r="AF133" s="32" t="s">
        <v>90</v>
      </c>
      <c r="AG133" s="32" t="s">
        <v>68</v>
      </c>
      <c r="AH133" s="32" t="s">
        <v>90</v>
      </c>
      <c r="AI133" s="32" t="s">
        <v>90</v>
      </c>
      <c r="AJ133" s="32" t="s">
        <v>68</v>
      </c>
      <c r="AK133" s="32" t="s">
        <v>68</v>
      </c>
      <c r="AL133" s="32" t="s">
        <v>68</v>
      </c>
      <c r="AM133" s="32" t="s">
        <v>68</v>
      </c>
      <c r="AN133" s="32" t="s">
        <v>68</v>
      </c>
      <c r="AO133" s="32" t="s">
        <v>70</v>
      </c>
      <c r="AP133" s="32" t="s">
        <v>68</v>
      </c>
      <c r="AQ133" s="32" t="s">
        <v>70</v>
      </c>
      <c r="AR133" s="32" t="s">
        <v>68</v>
      </c>
      <c r="AS133" s="32" t="s">
        <v>68</v>
      </c>
      <c r="AT133" s="32" t="s">
        <v>68</v>
      </c>
      <c r="AU133" s="32" t="s">
        <v>78</v>
      </c>
      <c r="BN133" s="32" t="s">
        <v>1012</v>
      </c>
      <c r="BO133" s="32">
        <v>19</v>
      </c>
    </row>
    <row r="134" spans="1:67" s="34" customFormat="1" ht="12.5" x14ac:dyDescent="0.25">
      <c r="A134" s="31">
        <v>43707.438014328705</v>
      </c>
      <c r="B134" s="32" t="s">
        <v>479</v>
      </c>
      <c r="C134" s="32" t="s">
        <v>117</v>
      </c>
      <c r="D134" s="32" t="s">
        <v>480</v>
      </c>
      <c r="E134" s="32">
        <v>200401089</v>
      </c>
      <c r="F134" s="32" t="s">
        <v>765</v>
      </c>
      <c r="G134" s="33" t="s">
        <v>1013</v>
      </c>
      <c r="H134" s="32" t="s">
        <v>664</v>
      </c>
      <c r="AV134" s="32" t="s">
        <v>68</v>
      </c>
      <c r="AW134" s="32" t="s">
        <v>68</v>
      </c>
      <c r="AX134" s="32" t="s">
        <v>68</v>
      </c>
      <c r="AY134" s="32" t="s">
        <v>68</v>
      </c>
      <c r="AZ134" s="32" t="s">
        <v>68</v>
      </c>
      <c r="BA134" s="32" t="s">
        <v>68</v>
      </c>
      <c r="BB134" s="32" t="s">
        <v>68</v>
      </c>
      <c r="BC134" s="32" t="s">
        <v>68</v>
      </c>
      <c r="BD134" s="32" t="s">
        <v>68</v>
      </c>
      <c r="BE134" s="32" t="s">
        <v>68</v>
      </c>
      <c r="BF134" s="32" t="s">
        <v>68</v>
      </c>
      <c r="BG134" s="32" t="s">
        <v>68</v>
      </c>
      <c r="BH134" s="32" t="s">
        <v>68</v>
      </c>
      <c r="BI134" s="32" t="s">
        <v>68</v>
      </c>
      <c r="BJ134" s="32" t="s">
        <v>68</v>
      </c>
      <c r="BK134" s="32" t="s">
        <v>68</v>
      </c>
      <c r="BL134" s="32" t="s">
        <v>68</v>
      </c>
      <c r="BM134" s="32" t="s">
        <v>68</v>
      </c>
      <c r="BO134" s="32">
        <v>12</v>
      </c>
    </row>
    <row r="135" spans="1:67" s="34" customFormat="1" ht="12.5" x14ac:dyDescent="0.25">
      <c r="A135" s="31">
        <v>43710.489266759258</v>
      </c>
      <c r="B135" s="32" t="s">
        <v>481</v>
      </c>
      <c r="C135" s="32" t="s">
        <v>117</v>
      </c>
      <c r="D135" s="32" t="s">
        <v>1014</v>
      </c>
      <c r="E135" s="32">
        <v>200401411</v>
      </c>
      <c r="F135" s="32" t="s">
        <v>482</v>
      </c>
      <c r="G135" s="33" t="s">
        <v>483</v>
      </c>
      <c r="H135" s="32" t="s">
        <v>664</v>
      </c>
      <c r="I135" s="32" t="s">
        <v>68</v>
      </c>
      <c r="J135" s="32" t="s">
        <v>68</v>
      </c>
      <c r="K135" s="32" t="s">
        <v>68</v>
      </c>
      <c r="L135" s="32" t="s">
        <v>68</v>
      </c>
      <c r="M135" s="32" t="s">
        <v>68</v>
      </c>
      <c r="N135" s="32" t="s">
        <v>68</v>
      </c>
      <c r="O135" s="32" t="s">
        <v>68</v>
      </c>
      <c r="P135" s="32" t="s">
        <v>68</v>
      </c>
      <c r="Q135" s="32" t="s">
        <v>68</v>
      </c>
      <c r="R135" s="32" t="s">
        <v>68</v>
      </c>
      <c r="S135" s="32" t="s">
        <v>68</v>
      </c>
      <c r="T135" s="32" t="s">
        <v>68</v>
      </c>
      <c r="U135" s="32" t="s">
        <v>68</v>
      </c>
      <c r="V135" s="32" t="s">
        <v>68</v>
      </c>
      <c r="W135" s="32" t="s">
        <v>68</v>
      </c>
      <c r="X135" s="32" t="s">
        <v>68</v>
      </c>
      <c r="Y135" s="32" t="s">
        <v>68</v>
      </c>
      <c r="Z135" s="32" t="s">
        <v>68</v>
      </c>
      <c r="AA135" s="32" t="s">
        <v>68</v>
      </c>
      <c r="AB135" s="32" t="s">
        <v>68</v>
      </c>
      <c r="AC135" s="32" t="s">
        <v>68</v>
      </c>
      <c r="AD135" s="32" t="s">
        <v>68</v>
      </c>
      <c r="AE135" s="32" t="s">
        <v>68</v>
      </c>
      <c r="AF135" s="32" t="s">
        <v>68</v>
      </c>
      <c r="AG135" s="32" t="s">
        <v>68</v>
      </c>
      <c r="AH135" s="32" t="s">
        <v>68</v>
      </c>
      <c r="AI135" s="32" t="s">
        <v>68</v>
      </c>
      <c r="AJ135" s="32" t="s">
        <v>68</v>
      </c>
      <c r="AK135" s="32" t="s">
        <v>68</v>
      </c>
      <c r="AL135" s="32" t="s">
        <v>68</v>
      </c>
      <c r="AM135" s="32" t="s">
        <v>68</v>
      </c>
      <c r="AN135" s="32" t="s">
        <v>68</v>
      </c>
      <c r="AO135" s="32" t="s">
        <v>68</v>
      </c>
      <c r="AP135" s="32" t="s">
        <v>68</v>
      </c>
      <c r="AQ135" s="32" t="s">
        <v>68</v>
      </c>
      <c r="AR135" s="32" t="s">
        <v>68</v>
      </c>
      <c r="AS135" s="32" t="s">
        <v>68</v>
      </c>
      <c r="AT135" s="32" t="s">
        <v>68</v>
      </c>
      <c r="AU135" s="32" t="s">
        <v>68</v>
      </c>
      <c r="AV135" s="32" t="s">
        <v>68</v>
      </c>
      <c r="AW135" s="32" t="s">
        <v>68</v>
      </c>
      <c r="AX135" s="32" t="s">
        <v>68</v>
      </c>
      <c r="AY135" s="32" t="s">
        <v>68</v>
      </c>
      <c r="AZ135" s="32" t="s">
        <v>68</v>
      </c>
      <c r="BA135" s="32" t="s">
        <v>68</v>
      </c>
      <c r="BB135" s="32" t="s">
        <v>68</v>
      </c>
      <c r="BC135" s="32" t="s">
        <v>68</v>
      </c>
      <c r="BD135" s="32" t="s">
        <v>68</v>
      </c>
      <c r="BE135" s="32" t="s">
        <v>68</v>
      </c>
      <c r="BF135" s="32" t="s">
        <v>68</v>
      </c>
      <c r="BG135" s="32" t="s">
        <v>68</v>
      </c>
      <c r="BH135" s="32" t="s">
        <v>68</v>
      </c>
      <c r="BI135" s="32" t="s">
        <v>68</v>
      </c>
      <c r="BJ135" s="32" t="s">
        <v>68</v>
      </c>
      <c r="BK135" s="32" t="s">
        <v>68</v>
      </c>
      <c r="BL135" s="32" t="s">
        <v>68</v>
      </c>
      <c r="BM135" s="32" t="s">
        <v>68</v>
      </c>
      <c r="BO135" s="32">
        <v>16</v>
      </c>
    </row>
    <row r="136" spans="1:67" s="34" customFormat="1" ht="12.5" x14ac:dyDescent="0.25">
      <c r="A136" s="31">
        <v>43706.387932962964</v>
      </c>
      <c r="B136" s="32" t="s">
        <v>484</v>
      </c>
      <c r="C136" s="32" t="s">
        <v>118</v>
      </c>
      <c r="D136" s="32" t="s">
        <v>1015</v>
      </c>
      <c r="E136" s="32">
        <v>200100024</v>
      </c>
      <c r="F136" s="32" t="s">
        <v>262</v>
      </c>
      <c r="G136" s="33" t="s">
        <v>1016</v>
      </c>
      <c r="H136" s="32" t="s">
        <v>664</v>
      </c>
      <c r="I136" s="32" t="s">
        <v>70</v>
      </c>
      <c r="J136" s="32" t="s">
        <v>70</v>
      </c>
      <c r="K136" s="32" t="s">
        <v>70</v>
      </c>
      <c r="L136" s="32" t="s">
        <v>70</v>
      </c>
      <c r="M136" s="32" t="s">
        <v>78</v>
      </c>
      <c r="N136" s="32" t="s">
        <v>70</v>
      </c>
      <c r="O136" s="32" t="s">
        <v>68</v>
      </c>
      <c r="P136" s="32" t="s">
        <v>70</v>
      </c>
      <c r="Q136" s="32" t="s">
        <v>70</v>
      </c>
      <c r="R136" s="32" t="s">
        <v>70</v>
      </c>
      <c r="S136" s="32" t="s">
        <v>70</v>
      </c>
      <c r="T136" s="32" t="s">
        <v>70</v>
      </c>
      <c r="U136" s="32" t="s">
        <v>68</v>
      </c>
      <c r="V136" s="32" t="s">
        <v>68</v>
      </c>
      <c r="W136" s="32" t="s">
        <v>68</v>
      </c>
      <c r="X136" s="32" t="s">
        <v>68</v>
      </c>
      <c r="Y136" s="32" t="s">
        <v>68</v>
      </c>
      <c r="Z136" s="32" t="s">
        <v>68</v>
      </c>
      <c r="AA136" s="32" t="s">
        <v>68</v>
      </c>
      <c r="AB136" s="32" t="s">
        <v>68</v>
      </c>
      <c r="AC136" s="32" t="s">
        <v>68</v>
      </c>
      <c r="AD136" s="32" t="s">
        <v>68</v>
      </c>
      <c r="AE136" s="32" t="s">
        <v>68</v>
      </c>
      <c r="AF136" s="32" t="s">
        <v>68</v>
      </c>
      <c r="AG136" s="32" t="s">
        <v>68</v>
      </c>
      <c r="AH136" s="32" t="s">
        <v>68</v>
      </c>
      <c r="AI136" s="32" t="s">
        <v>68</v>
      </c>
      <c r="AJ136" s="32" t="s">
        <v>68</v>
      </c>
      <c r="AK136" s="32" t="s">
        <v>68</v>
      </c>
      <c r="AL136" s="32" t="s">
        <v>68</v>
      </c>
      <c r="AM136" s="32" t="s">
        <v>68</v>
      </c>
      <c r="AN136" s="32" t="s">
        <v>68</v>
      </c>
      <c r="AO136" s="32" t="s">
        <v>68</v>
      </c>
      <c r="AP136" s="32" t="s">
        <v>68</v>
      </c>
      <c r="AQ136" s="32" t="s">
        <v>68</v>
      </c>
      <c r="AR136" s="32" t="s">
        <v>68</v>
      </c>
      <c r="AS136" s="32" t="s">
        <v>70</v>
      </c>
      <c r="AT136" s="32" t="s">
        <v>68</v>
      </c>
      <c r="AU136" s="32" t="s">
        <v>68</v>
      </c>
      <c r="AV136" s="32" t="s">
        <v>68</v>
      </c>
      <c r="AW136" s="32" t="s">
        <v>68</v>
      </c>
      <c r="AX136" s="32" t="s">
        <v>68</v>
      </c>
      <c r="AY136" s="32" t="s">
        <v>68</v>
      </c>
      <c r="AZ136" s="32" t="s">
        <v>68</v>
      </c>
      <c r="BA136" s="32" t="s">
        <v>68</v>
      </c>
      <c r="BB136" s="32" t="s">
        <v>68</v>
      </c>
      <c r="BC136" s="32" t="s">
        <v>68</v>
      </c>
      <c r="BD136" s="32" t="s">
        <v>68</v>
      </c>
      <c r="BE136" s="32" t="s">
        <v>68</v>
      </c>
      <c r="BF136" s="32" t="s">
        <v>68</v>
      </c>
      <c r="BG136" s="32" t="s">
        <v>68</v>
      </c>
      <c r="BH136" s="32" t="s">
        <v>68</v>
      </c>
      <c r="BI136" s="32" t="s">
        <v>68</v>
      </c>
      <c r="BJ136" s="32" t="s">
        <v>70</v>
      </c>
      <c r="BK136" s="32" t="s">
        <v>68</v>
      </c>
      <c r="BL136" s="32" t="s">
        <v>68</v>
      </c>
      <c r="BM136" s="32" t="s">
        <v>68</v>
      </c>
      <c r="BO136" s="32" t="s">
        <v>340</v>
      </c>
    </row>
    <row r="137" spans="1:67" s="34" customFormat="1" ht="12.5" x14ac:dyDescent="0.25">
      <c r="A137" s="31">
        <v>43711.372473217591</v>
      </c>
      <c r="B137" s="32" t="s">
        <v>264</v>
      </c>
      <c r="C137" s="32" t="s">
        <v>118</v>
      </c>
      <c r="D137" s="32" t="s">
        <v>1017</v>
      </c>
      <c r="E137" s="32">
        <v>200100080</v>
      </c>
      <c r="F137" s="32" t="s">
        <v>485</v>
      </c>
      <c r="G137" s="33" t="s">
        <v>265</v>
      </c>
      <c r="H137" s="32" t="s">
        <v>664</v>
      </c>
      <c r="I137" s="32" t="s">
        <v>68</v>
      </c>
      <c r="J137" s="32" t="s">
        <v>68</v>
      </c>
      <c r="K137" s="32" t="s">
        <v>68</v>
      </c>
      <c r="L137" s="32" t="s">
        <v>68</v>
      </c>
      <c r="M137" s="32" t="s">
        <v>68</v>
      </c>
      <c r="N137" s="32" t="s">
        <v>68</v>
      </c>
      <c r="O137" s="32" t="s">
        <v>68</v>
      </c>
      <c r="P137" s="32" t="s">
        <v>68</v>
      </c>
      <c r="Q137" s="32" t="s">
        <v>68</v>
      </c>
      <c r="R137" s="32" t="s">
        <v>68</v>
      </c>
      <c r="S137" s="32" t="s">
        <v>68</v>
      </c>
      <c r="T137" s="32" t="s">
        <v>68</v>
      </c>
      <c r="U137" s="32" t="s">
        <v>68</v>
      </c>
      <c r="V137" s="32" t="s">
        <v>68</v>
      </c>
      <c r="W137" s="32" t="s">
        <v>68</v>
      </c>
      <c r="X137" s="32" t="s">
        <v>68</v>
      </c>
      <c r="Y137" s="32" t="s">
        <v>68</v>
      </c>
      <c r="Z137" s="32" t="s">
        <v>68</v>
      </c>
      <c r="AA137" s="32" t="s">
        <v>68</v>
      </c>
      <c r="AB137" s="32" t="s">
        <v>68</v>
      </c>
      <c r="AC137" s="32" t="s">
        <v>68</v>
      </c>
      <c r="AD137" s="32" t="s">
        <v>68</v>
      </c>
      <c r="AE137" s="32" t="s">
        <v>68</v>
      </c>
      <c r="AF137" s="32" t="s">
        <v>68</v>
      </c>
      <c r="AG137" s="32" t="s">
        <v>68</v>
      </c>
      <c r="AH137" s="32" t="s">
        <v>68</v>
      </c>
      <c r="AI137" s="32" t="s">
        <v>68</v>
      </c>
      <c r="AJ137" s="32" t="s">
        <v>68</v>
      </c>
      <c r="AK137" s="32" t="s">
        <v>68</v>
      </c>
      <c r="AL137" s="32" t="s">
        <v>68</v>
      </c>
      <c r="BO137" s="32">
        <v>1</v>
      </c>
    </row>
    <row r="138" spans="1:67" s="34" customFormat="1" ht="12.5" x14ac:dyDescent="0.25">
      <c r="A138" s="31">
        <v>43707.464044293985</v>
      </c>
      <c r="B138" s="32" t="s">
        <v>266</v>
      </c>
      <c r="C138" s="32" t="s">
        <v>118</v>
      </c>
      <c r="D138" s="32" t="s">
        <v>1018</v>
      </c>
      <c r="E138" s="32">
        <v>200100144</v>
      </c>
      <c r="F138" s="32" t="s">
        <v>1019</v>
      </c>
      <c r="G138" s="33" t="s">
        <v>267</v>
      </c>
      <c r="H138" s="32" t="s">
        <v>664</v>
      </c>
      <c r="I138" s="32" t="s">
        <v>68</v>
      </c>
      <c r="J138" s="32" t="s">
        <v>70</v>
      </c>
      <c r="K138" s="32" t="s">
        <v>70</v>
      </c>
      <c r="L138" s="32" t="s">
        <v>68</v>
      </c>
      <c r="M138" s="32" t="s">
        <v>68</v>
      </c>
      <c r="N138" s="32" t="s">
        <v>70</v>
      </c>
      <c r="O138" s="32" t="s">
        <v>70</v>
      </c>
      <c r="P138" s="32" t="s">
        <v>68</v>
      </c>
      <c r="Q138" s="32" t="s">
        <v>68</v>
      </c>
      <c r="R138" s="32" t="s">
        <v>70</v>
      </c>
      <c r="S138" s="32" t="s">
        <v>70</v>
      </c>
      <c r="T138" s="32" t="s">
        <v>68</v>
      </c>
      <c r="U138" s="32" t="s">
        <v>68</v>
      </c>
      <c r="V138" s="32" t="s">
        <v>90</v>
      </c>
      <c r="W138" s="32" t="s">
        <v>68</v>
      </c>
      <c r="X138" s="32" t="s">
        <v>68</v>
      </c>
      <c r="Y138" s="32" t="s">
        <v>70</v>
      </c>
      <c r="Z138" s="32" t="s">
        <v>68</v>
      </c>
      <c r="AA138" s="32" t="s">
        <v>70</v>
      </c>
      <c r="AB138" s="32" t="s">
        <v>78</v>
      </c>
      <c r="AC138" s="32" t="s">
        <v>68</v>
      </c>
      <c r="AD138" s="32" t="s">
        <v>70</v>
      </c>
      <c r="AE138" s="32" t="s">
        <v>68</v>
      </c>
      <c r="AF138" s="32" t="s">
        <v>68</v>
      </c>
      <c r="AG138" s="32" t="s">
        <v>68</v>
      </c>
      <c r="AH138" s="32" t="s">
        <v>70</v>
      </c>
      <c r="AI138" s="32" t="s">
        <v>68</v>
      </c>
      <c r="AJ138" s="32" t="s">
        <v>70</v>
      </c>
      <c r="AK138" s="32" t="s">
        <v>70</v>
      </c>
      <c r="AL138" s="32" t="s">
        <v>70</v>
      </c>
      <c r="AM138" s="32" t="s">
        <v>68</v>
      </c>
      <c r="AN138" s="32" t="s">
        <v>90</v>
      </c>
      <c r="AO138" s="32" t="s">
        <v>70</v>
      </c>
      <c r="AP138" s="32" t="s">
        <v>70</v>
      </c>
      <c r="AQ138" s="32" t="s">
        <v>70</v>
      </c>
      <c r="AR138" s="32" t="s">
        <v>68</v>
      </c>
      <c r="AS138" s="32" t="s">
        <v>70</v>
      </c>
      <c r="AT138" s="32" t="s">
        <v>68</v>
      </c>
      <c r="AU138" s="32" t="s">
        <v>70</v>
      </c>
      <c r="BN138" s="32" t="s">
        <v>352</v>
      </c>
      <c r="BO138" s="32" t="s">
        <v>495</v>
      </c>
    </row>
    <row r="139" spans="1:67" s="34" customFormat="1" ht="12.5" x14ac:dyDescent="0.25">
      <c r="A139" s="31">
        <v>43710.438342326393</v>
      </c>
      <c r="B139" s="32" t="s">
        <v>268</v>
      </c>
      <c r="C139" s="32" t="s">
        <v>118</v>
      </c>
      <c r="D139" s="32" t="s">
        <v>1020</v>
      </c>
      <c r="E139" s="32">
        <v>200100195</v>
      </c>
      <c r="F139" s="32" t="s">
        <v>487</v>
      </c>
      <c r="G139" s="33" t="s">
        <v>269</v>
      </c>
      <c r="H139" s="32" t="s">
        <v>664</v>
      </c>
      <c r="I139" s="32" t="s">
        <v>68</v>
      </c>
      <c r="J139" s="32" t="s">
        <v>68</v>
      </c>
      <c r="K139" s="32" t="s">
        <v>68</v>
      </c>
      <c r="L139" s="32" t="s">
        <v>68</v>
      </c>
      <c r="M139" s="32" t="s">
        <v>68</v>
      </c>
      <c r="N139" s="32" t="s">
        <v>68</v>
      </c>
      <c r="O139" s="32" t="s">
        <v>68</v>
      </c>
      <c r="P139" s="32" t="s">
        <v>68</v>
      </c>
      <c r="Q139" s="32" t="s">
        <v>68</v>
      </c>
      <c r="R139" s="32" t="s">
        <v>68</v>
      </c>
      <c r="S139" s="32" t="s">
        <v>68</v>
      </c>
      <c r="T139" s="32" t="s">
        <v>68</v>
      </c>
      <c r="U139" s="32" t="s">
        <v>68</v>
      </c>
      <c r="V139" s="32" t="s">
        <v>68</v>
      </c>
      <c r="W139" s="32" t="s">
        <v>68</v>
      </c>
      <c r="X139" s="32" t="s">
        <v>68</v>
      </c>
      <c r="Y139" s="32" t="s">
        <v>68</v>
      </c>
      <c r="Z139" s="32" t="s">
        <v>68</v>
      </c>
      <c r="AA139" s="32" t="s">
        <v>68</v>
      </c>
      <c r="AB139" s="32" t="s">
        <v>68</v>
      </c>
      <c r="AC139" s="32" t="s">
        <v>68</v>
      </c>
      <c r="AD139" s="32" t="s">
        <v>68</v>
      </c>
      <c r="AE139" s="32" t="s">
        <v>68</v>
      </c>
      <c r="AF139" s="32" t="s">
        <v>68</v>
      </c>
      <c r="AG139" s="32" t="s">
        <v>68</v>
      </c>
      <c r="AH139" s="32" t="s">
        <v>68</v>
      </c>
      <c r="AI139" s="32" t="s">
        <v>68</v>
      </c>
      <c r="AJ139" s="32" t="s">
        <v>68</v>
      </c>
      <c r="AK139" s="32" t="s">
        <v>68</v>
      </c>
      <c r="AL139" s="32" t="s">
        <v>68</v>
      </c>
      <c r="AM139" s="32" t="s">
        <v>68</v>
      </c>
      <c r="AN139" s="32" t="s">
        <v>68</v>
      </c>
      <c r="AO139" s="32" t="s">
        <v>68</v>
      </c>
      <c r="AP139" s="32" t="s">
        <v>68</v>
      </c>
      <c r="AQ139" s="32" t="s">
        <v>68</v>
      </c>
      <c r="AR139" s="32" t="s">
        <v>68</v>
      </c>
      <c r="AS139" s="32" t="s">
        <v>68</v>
      </c>
      <c r="AT139" s="32" t="s">
        <v>68</v>
      </c>
      <c r="AU139" s="32" t="s">
        <v>68</v>
      </c>
      <c r="BN139" s="32" t="s">
        <v>295</v>
      </c>
      <c r="BO139" s="32" t="s">
        <v>1021</v>
      </c>
    </row>
    <row r="140" spans="1:67" s="34" customFormat="1" ht="12.5" x14ac:dyDescent="0.25">
      <c r="A140" s="31">
        <v>43707.581668935185</v>
      </c>
      <c r="B140" s="32" t="s">
        <v>1022</v>
      </c>
      <c r="C140" s="32" t="s">
        <v>118</v>
      </c>
      <c r="D140" s="32" t="s">
        <v>488</v>
      </c>
      <c r="E140" s="32">
        <v>200100251</v>
      </c>
      <c r="F140" s="32" t="s">
        <v>1023</v>
      </c>
      <c r="G140" s="33" t="s">
        <v>270</v>
      </c>
      <c r="H140" s="32" t="s">
        <v>664</v>
      </c>
      <c r="I140" s="32" t="s">
        <v>68</v>
      </c>
      <c r="J140" s="32" t="s">
        <v>68</v>
      </c>
      <c r="K140" s="32" t="s">
        <v>68</v>
      </c>
      <c r="L140" s="32" t="s">
        <v>68</v>
      </c>
      <c r="M140" s="32" t="s">
        <v>68</v>
      </c>
      <c r="N140" s="32" t="s">
        <v>68</v>
      </c>
      <c r="O140" s="32" t="s">
        <v>68</v>
      </c>
      <c r="P140" s="32" t="s">
        <v>68</v>
      </c>
      <c r="Q140" s="32" t="s">
        <v>68</v>
      </c>
      <c r="R140" s="32" t="s">
        <v>68</v>
      </c>
      <c r="S140" s="32" t="s">
        <v>68</v>
      </c>
      <c r="T140" s="32" t="s">
        <v>68</v>
      </c>
      <c r="BO140" s="32" t="s">
        <v>490</v>
      </c>
    </row>
    <row r="141" spans="1:67" s="34" customFormat="1" ht="12.5" x14ac:dyDescent="0.25">
      <c r="A141" s="31">
        <v>43709.833845740737</v>
      </c>
      <c r="B141" s="32" t="s">
        <v>1024</v>
      </c>
      <c r="C141" s="32" t="s">
        <v>118</v>
      </c>
      <c r="D141" s="32" t="s">
        <v>488</v>
      </c>
      <c r="E141" s="32">
        <v>200100251</v>
      </c>
      <c r="F141" s="32" t="s">
        <v>489</v>
      </c>
      <c r="G141" s="33" t="s">
        <v>270</v>
      </c>
      <c r="H141" s="32" t="s">
        <v>664</v>
      </c>
      <c r="U141" s="32" t="s">
        <v>68</v>
      </c>
      <c r="V141" s="32" t="s">
        <v>68</v>
      </c>
      <c r="W141" s="32" t="s">
        <v>68</v>
      </c>
      <c r="X141" s="32" t="s">
        <v>68</v>
      </c>
      <c r="Y141" s="32" t="s">
        <v>68</v>
      </c>
      <c r="Z141" s="32" t="s">
        <v>68</v>
      </c>
      <c r="AA141" s="32" t="s">
        <v>68</v>
      </c>
      <c r="AB141" s="32" t="s">
        <v>68</v>
      </c>
      <c r="AC141" s="32" t="s">
        <v>68</v>
      </c>
      <c r="AD141" s="32" t="s">
        <v>68</v>
      </c>
      <c r="AE141" s="32" t="s">
        <v>68</v>
      </c>
      <c r="AF141" s="32" t="s">
        <v>68</v>
      </c>
      <c r="AG141" s="32" t="s">
        <v>68</v>
      </c>
      <c r="AH141" s="32" t="s">
        <v>68</v>
      </c>
      <c r="AI141" s="32" t="s">
        <v>68</v>
      </c>
      <c r="AJ141" s="32" t="s">
        <v>68</v>
      </c>
      <c r="AK141" s="32" t="s">
        <v>68</v>
      </c>
      <c r="AL141" s="32" t="s">
        <v>68</v>
      </c>
      <c r="AM141" s="32" t="s">
        <v>68</v>
      </c>
      <c r="AN141" s="32" t="s">
        <v>70</v>
      </c>
      <c r="AO141" s="32" t="s">
        <v>68</v>
      </c>
      <c r="AP141" s="32" t="s">
        <v>68</v>
      </c>
      <c r="AQ141" s="32" t="s">
        <v>68</v>
      </c>
      <c r="AR141" s="32" t="s">
        <v>68</v>
      </c>
      <c r="AS141" s="32" t="s">
        <v>68</v>
      </c>
      <c r="AT141" s="32" t="s">
        <v>68</v>
      </c>
      <c r="AU141" s="32" t="s">
        <v>68</v>
      </c>
      <c r="BN141" s="32" t="s">
        <v>292</v>
      </c>
      <c r="BO141" s="32" t="s">
        <v>490</v>
      </c>
    </row>
    <row r="142" spans="1:67" s="34" customFormat="1" ht="12.5" x14ac:dyDescent="0.25">
      <c r="A142" s="31">
        <v>43707.353649305558</v>
      </c>
      <c r="B142" s="32" t="s">
        <v>491</v>
      </c>
      <c r="C142" s="32" t="s">
        <v>118</v>
      </c>
      <c r="D142" s="32" t="s">
        <v>492</v>
      </c>
      <c r="E142" s="32">
        <v>200100265</v>
      </c>
      <c r="F142" s="32" t="s">
        <v>493</v>
      </c>
      <c r="G142" s="33" t="s">
        <v>494</v>
      </c>
      <c r="H142" s="32" t="s">
        <v>664</v>
      </c>
      <c r="I142" s="32" t="s">
        <v>68</v>
      </c>
      <c r="J142" s="32" t="s">
        <v>68</v>
      </c>
      <c r="K142" s="32" t="s">
        <v>68</v>
      </c>
      <c r="L142" s="32" t="s">
        <v>68</v>
      </c>
      <c r="M142" s="32" t="s">
        <v>68</v>
      </c>
      <c r="N142" s="32" t="s">
        <v>68</v>
      </c>
      <c r="O142" s="32" t="s">
        <v>68</v>
      </c>
      <c r="P142" s="32" t="s">
        <v>70</v>
      </c>
      <c r="Q142" s="32" t="s">
        <v>68</v>
      </c>
      <c r="R142" s="32" t="s">
        <v>68</v>
      </c>
      <c r="S142" s="32" t="s">
        <v>68</v>
      </c>
      <c r="T142" s="32" t="s">
        <v>68</v>
      </c>
      <c r="U142" s="32" t="s">
        <v>70</v>
      </c>
      <c r="V142" s="32" t="s">
        <v>70</v>
      </c>
      <c r="W142" s="32" t="s">
        <v>68</v>
      </c>
      <c r="X142" s="32" t="s">
        <v>70</v>
      </c>
      <c r="Y142" s="32" t="s">
        <v>68</v>
      </c>
      <c r="Z142" s="32" t="s">
        <v>68</v>
      </c>
      <c r="AA142" s="32" t="s">
        <v>70</v>
      </c>
      <c r="AB142" s="32" t="s">
        <v>68</v>
      </c>
      <c r="AC142" s="32" t="s">
        <v>68</v>
      </c>
      <c r="AD142" s="32" t="s">
        <v>68</v>
      </c>
      <c r="AE142" s="32" t="s">
        <v>68</v>
      </c>
      <c r="AF142" s="32" t="s">
        <v>68</v>
      </c>
      <c r="AG142" s="32" t="s">
        <v>70</v>
      </c>
      <c r="AH142" s="32" t="s">
        <v>68</v>
      </c>
      <c r="AI142" s="32" t="s">
        <v>68</v>
      </c>
      <c r="AJ142" s="32" t="s">
        <v>68</v>
      </c>
      <c r="AK142" s="32" t="s">
        <v>68</v>
      </c>
      <c r="AL142" s="32" t="s">
        <v>68</v>
      </c>
      <c r="AM142" s="32" t="s">
        <v>70</v>
      </c>
      <c r="AN142" s="32" t="s">
        <v>68</v>
      </c>
      <c r="AO142" s="32" t="s">
        <v>68</v>
      </c>
      <c r="AP142" s="32" t="s">
        <v>68</v>
      </c>
      <c r="AQ142" s="32" t="s">
        <v>68</v>
      </c>
      <c r="AR142" s="32" t="s">
        <v>68</v>
      </c>
      <c r="AS142" s="32" t="s">
        <v>68</v>
      </c>
      <c r="AT142" s="32" t="s">
        <v>68</v>
      </c>
      <c r="AU142" s="32" t="s">
        <v>68</v>
      </c>
      <c r="BN142" s="32" t="s">
        <v>1025</v>
      </c>
      <c r="BO142" s="32" t="s">
        <v>1026</v>
      </c>
    </row>
    <row r="143" spans="1:67" s="34" customFormat="1" ht="12.5" x14ac:dyDescent="0.25">
      <c r="A143" s="31">
        <v>43707.680565821764</v>
      </c>
      <c r="B143" s="32" t="s">
        <v>271</v>
      </c>
      <c r="C143" s="32" t="s">
        <v>118</v>
      </c>
      <c r="D143" s="32" t="s">
        <v>767</v>
      </c>
      <c r="E143" s="32">
        <v>200100270</v>
      </c>
      <c r="F143" s="32" t="s">
        <v>768</v>
      </c>
      <c r="G143" s="33" t="s">
        <v>272</v>
      </c>
      <c r="H143" s="32" t="s">
        <v>664</v>
      </c>
      <c r="I143" s="32" t="s">
        <v>68</v>
      </c>
      <c r="J143" s="32" t="s">
        <v>68</v>
      </c>
      <c r="K143" s="32" t="s">
        <v>68</v>
      </c>
      <c r="L143" s="32" t="s">
        <v>68</v>
      </c>
      <c r="M143" s="32" t="s">
        <v>68</v>
      </c>
      <c r="N143" s="32" t="s">
        <v>68</v>
      </c>
      <c r="O143" s="32" t="s">
        <v>68</v>
      </c>
      <c r="P143" s="32" t="s">
        <v>68</v>
      </c>
      <c r="Q143" s="32" t="s">
        <v>68</v>
      </c>
      <c r="R143" s="32" t="s">
        <v>68</v>
      </c>
      <c r="S143" s="32" t="s">
        <v>68</v>
      </c>
      <c r="T143" s="32" t="s">
        <v>68</v>
      </c>
      <c r="U143" s="32" t="s">
        <v>68</v>
      </c>
      <c r="V143" s="32" t="s">
        <v>68</v>
      </c>
      <c r="W143" s="32" t="s">
        <v>68</v>
      </c>
      <c r="X143" s="32" t="s">
        <v>68</v>
      </c>
      <c r="Y143" s="32" t="s">
        <v>68</v>
      </c>
      <c r="Z143" s="32" t="s">
        <v>68</v>
      </c>
      <c r="AA143" s="32" t="s">
        <v>68</v>
      </c>
      <c r="AB143" s="32" t="s">
        <v>68</v>
      </c>
      <c r="AC143" s="32" t="s">
        <v>68</v>
      </c>
      <c r="AD143" s="32" t="s">
        <v>68</v>
      </c>
      <c r="AE143" s="32" t="s">
        <v>68</v>
      </c>
      <c r="AF143" s="32" t="s">
        <v>68</v>
      </c>
      <c r="AG143" s="32" t="s">
        <v>68</v>
      </c>
      <c r="AH143" s="32" t="s">
        <v>68</v>
      </c>
      <c r="AI143" s="32" t="s">
        <v>68</v>
      </c>
      <c r="AJ143" s="32" t="s">
        <v>68</v>
      </c>
      <c r="AK143" s="32" t="s">
        <v>68</v>
      </c>
      <c r="AL143" s="32" t="s">
        <v>68</v>
      </c>
      <c r="AM143" s="32" t="s">
        <v>68</v>
      </c>
      <c r="AN143" s="32" t="s">
        <v>68</v>
      </c>
      <c r="AO143" s="32" t="s">
        <v>68</v>
      </c>
      <c r="AP143" s="32" t="s">
        <v>68</v>
      </c>
      <c r="AQ143" s="32" t="s">
        <v>68</v>
      </c>
      <c r="AR143" s="32" t="s">
        <v>68</v>
      </c>
      <c r="AS143" s="32" t="s">
        <v>68</v>
      </c>
      <c r="AT143" s="32" t="s">
        <v>68</v>
      </c>
      <c r="AU143" s="32" t="s">
        <v>68</v>
      </c>
      <c r="AV143" s="32" t="s">
        <v>68</v>
      </c>
      <c r="AW143" s="32" t="s">
        <v>68</v>
      </c>
      <c r="AX143" s="32" t="s">
        <v>68</v>
      </c>
      <c r="AY143" s="32" t="s">
        <v>68</v>
      </c>
      <c r="AZ143" s="32" t="s">
        <v>68</v>
      </c>
      <c r="BA143" s="32" t="s">
        <v>68</v>
      </c>
      <c r="BB143" s="32" t="s">
        <v>68</v>
      </c>
      <c r="BC143" s="32" t="s">
        <v>68</v>
      </c>
      <c r="BD143" s="32" t="s">
        <v>68</v>
      </c>
      <c r="BE143" s="32" t="s">
        <v>68</v>
      </c>
      <c r="BF143" s="32" t="s">
        <v>68</v>
      </c>
      <c r="BG143" s="32" t="s">
        <v>68</v>
      </c>
      <c r="BH143" s="32" t="s">
        <v>68</v>
      </c>
      <c r="BI143" s="32" t="s">
        <v>68</v>
      </c>
      <c r="BJ143" s="32" t="s">
        <v>68</v>
      </c>
      <c r="BK143" s="32" t="s">
        <v>68</v>
      </c>
      <c r="BL143" s="32" t="s">
        <v>68</v>
      </c>
      <c r="BM143" s="32" t="s">
        <v>68</v>
      </c>
      <c r="BO143" s="32" t="s">
        <v>118</v>
      </c>
    </row>
    <row r="144" spans="1:67" s="34" customFormat="1" ht="12.5" x14ac:dyDescent="0.25">
      <c r="A144" s="31">
        <v>43713.345641932872</v>
      </c>
      <c r="B144" s="32" t="s">
        <v>273</v>
      </c>
      <c r="C144" s="32" t="s">
        <v>118</v>
      </c>
      <c r="D144" s="32" t="s">
        <v>274</v>
      </c>
      <c r="E144" s="32">
        <v>200100352</v>
      </c>
      <c r="F144" s="32" t="s">
        <v>275</v>
      </c>
      <c r="G144" s="33" t="s">
        <v>276</v>
      </c>
      <c r="H144" s="32" t="s">
        <v>664</v>
      </c>
      <c r="I144" s="32" t="s">
        <v>68</v>
      </c>
      <c r="J144" s="32" t="s">
        <v>68</v>
      </c>
      <c r="K144" s="32" t="s">
        <v>68</v>
      </c>
      <c r="L144" s="32" t="s">
        <v>68</v>
      </c>
      <c r="M144" s="32" t="s">
        <v>68</v>
      </c>
      <c r="N144" s="32" t="s">
        <v>68</v>
      </c>
      <c r="O144" s="32" t="s">
        <v>68</v>
      </c>
      <c r="P144" s="32" t="s">
        <v>68</v>
      </c>
      <c r="Q144" s="32" t="s">
        <v>68</v>
      </c>
      <c r="R144" s="32" t="s">
        <v>68</v>
      </c>
      <c r="S144" s="32" t="s">
        <v>68</v>
      </c>
      <c r="T144" s="32" t="s">
        <v>68</v>
      </c>
      <c r="U144" s="32" t="s">
        <v>68</v>
      </c>
      <c r="V144" s="32" t="s">
        <v>68</v>
      </c>
      <c r="W144" s="32" t="s">
        <v>68</v>
      </c>
      <c r="X144" s="32" t="s">
        <v>68</v>
      </c>
      <c r="Y144" s="32" t="s">
        <v>68</v>
      </c>
      <c r="Z144" s="32" t="s">
        <v>68</v>
      </c>
      <c r="AA144" s="32" t="s">
        <v>68</v>
      </c>
      <c r="AB144" s="32" t="s">
        <v>68</v>
      </c>
      <c r="AC144" s="32" t="s">
        <v>68</v>
      </c>
      <c r="AD144" s="32" t="s">
        <v>68</v>
      </c>
      <c r="AE144" s="32" t="s">
        <v>68</v>
      </c>
      <c r="AF144" s="32" t="s">
        <v>68</v>
      </c>
      <c r="AG144" s="32" t="s">
        <v>68</v>
      </c>
      <c r="AH144" s="32" t="s">
        <v>68</v>
      </c>
      <c r="AI144" s="32" t="s">
        <v>68</v>
      </c>
      <c r="AJ144" s="32" t="s">
        <v>68</v>
      </c>
      <c r="AK144" s="32" t="s">
        <v>68</v>
      </c>
      <c r="AL144" s="32" t="s">
        <v>68</v>
      </c>
      <c r="AM144" s="32" t="s">
        <v>68</v>
      </c>
      <c r="AN144" s="32" t="s">
        <v>68</v>
      </c>
      <c r="AO144" s="32" t="s">
        <v>68</v>
      </c>
      <c r="AP144" s="32" t="s">
        <v>68</v>
      </c>
      <c r="AQ144" s="32" t="s">
        <v>68</v>
      </c>
      <c r="AR144" s="32" t="s">
        <v>68</v>
      </c>
      <c r="AS144" s="32" t="s">
        <v>68</v>
      </c>
      <c r="AT144" s="32" t="s">
        <v>68</v>
      </c>
      <c r="AU144" s="32" t="s">
        <v>68</v>
      </c>
      <c r="BO144" s="32" t="s">
        <v>431</v>
      </c>
    </row>
    <row r="145" spans="1:67" s="34" customFormat="1" ht="12.5" x14ac:dyDescent="0.25">
      <c r="A145" s="31">
        <v>43713.603732407406</v>
      </c>
      <c r="B145" s="32" t="s">
        <v>277</v>
      </c>
      <c r="C145" s="32" t="s">
        <v>118</v>
      </c>
      <c r="D145" s="32" t="s">
        <v>496</v>
      </c>
      <c r="E145" s="32">
        <v>200100398</v>
      </c>
      <c r="F145" s="32" t="s">
        <v>1027</v>
      </c>
      <c r="G145" s="33" t="s">
        <v>278</v>
      </c>
      <c r="H145" s="32" t="s">
        <v>664</v>
      </c>
      <c r="AV145" s="32" t="s">
        <v>68</v>
      </c>
      <c r="AX145" s="32" t="s">
        <v>70</v>
      </c>
      <c r="AY145" s="32" t="s">
        <v>68</v>
      </c>
      <c r="AZ145" s="32" t="s">
        <v>68</v>
      </c>
      <c r="BA145" s="32" t="s">
        <v>68</v>
      </c>
      <c r="BB145" s="32" t="s">
        <v>89</v>
      </c>
      <c r="BC145" s="32" t="s">
        <v>68</v>
      </c>
      <c r="BD145" s="32" t="s">
        <v>89</v>
      </c>
      <c r="BE145" s="32" t="s">
        <v>68</v>
      </c>
      <c r="BF145" s="32" t="s">
        <v>68</v>
      </c>
      <c r="BG145" s="32" t="s">
        <v>68</v>
      </c>
      <c r="BH145" s="32" t="s">
        <v>68</v>
      </c>
      <c r="BI145" s="32" t="s">
        <v>68</v>
      </c>
      <c r="BJ145" s="32" t="s">
        <v>68</v>
      </c>
      <c r="BK145" s="32" t="s">
        <v>89</v>
      </c>
      <c r="BL145" s="32" t="s">
        <v>70</v>
      </c>
      <c r="BM145" s="32" t="s">
        <v>68</v>
      </c>
      <c r="BN145" s="32" t="s">
        <v>305</v>
      </c>
      <c r="BO145" s="32" t="s">
        <v>486</v>
      </c>
    </row>
    <row r="146" spans="1:67" s="34" customFormat="1" ht="12.5" x14ac:dyDescent="0.25">
      <c r="A146" s="31">
        <v>43707.493563506941</v>
      </c>
      <c r="B146" s="32" t="s">
        <v>279</v>
      </c>
      <c r="C146" s="32" t="s">
        <v>118</v>
      </c>
      <c r="D146" s="32" t="s">
        <v>280</v>
      </c>
      <c r="E146" s="32">
        <v>200100435</v>
      </c>
      <c r="F146" s="32" t="s">
        <v>281</v>
      </c>
      <c r="G146" s="33" t="s">
        <v>282</v>
      </c>
      <c r="H146" s="32" t="s">
        <v>664</v>
      </c>
      <c r="I146" s="32" t="s">
        <v>68</v>
      </c>
      <c r="J146" s="32" t="s">
        <v>68</v>
      </c>
      <c r="K146" s="32" t="s">
        <v>68</v>
      </c>
      <c r="L146" s="32" t="s">
        <v>68</v>
      </c>
      <c r="M146" s="32" t="s">
        <v>68</v>
      </c>
      <c r="N146" s="32" t="s">
        <v>68</v>
      </c>
      <c r="O146" s="32" t="s">
        <v>68</v>
      </c>
      <c r="P146" s="32" t="s">
        <v>68</v>
      </c>
      <c r="Q146" s="32" t="s">
        <v>68</v>
      </c>
      <c r="R146" s="32" t="s">
        <v>68</v>
      </c>
      <c r="S146" s="32" t="s">
        <v>68</v>
      </c>
      <c r="T146" s="32" t="s">
        <v>68</v>
      </c>
      <c r="U146" s="32" t="s">
        <v>68</v>
      </c>
      <c r="V146" s="32" t="s">
        <v>68</v>
      </c>
      <c r="W146" s="32" t="s">
        <v>68</v>
      </c>
      <c r="X146" s="32" t="s">
        <v>68</v>
      </c>
      <c r="Y146" s="32" t="s">
        <v>68</v>
      </c>
      <c r="Z146" s="32" t="s">
        <v>68</v>
      </c>
      <c r="AA146" s="32" t="s">
        <v>68</v>
      </c>
      <c r="AB146" s="32" t="s">
        <v>68</v>
      </c>
      <c r="AC146" s="32" t="s">
        <v>68</v>
      </c>
      <c r="AD146" s="32" t="s">
        <v>68</v>
      </c>
      <c r="AE146" s="32" t="s">
        <v>68</v>
      </c>
      <c r="AF146" s="32" t="s">
        <v>68</v>
      </c>
      <c r="AG146" s="32" t="s">
        <v>68</v>
      </c>
      <c r="AH146" s="32" t="s">
        <v>68</v>
      </c>
      <c r="AJ146" s="32" t="s">
        <v>68</v>
      </c>
      <c r="AK146" s="32" t="s">
        <v>68</v>
      </c>
      <c r="AL146" s="32" t="s">
        <v>68</v>
      </c>
      <c r="AM146" s="32" t="s">
        <v>68</v>
      </c>
      <c r="AN146" s="32" t="s">
        <v>68</v>
      </c>
      <c r="AO146" s="32" t="s">
        <v>68</v>
      </c>
      <c r="AP146" s="32" t="s">
        <v>68</v>
      </c>
      <c r="AQ146" s="32" t="s">
        <v>68</v>
      </c>
      <c r="AR146" s="32" t="s">
        <v>68</v>
      </c>
      <c r="AS146" s="32" t="s">
        <v>68</v>
      </c>
      <c r="AT146" s="32" t="s">
        <v>68</v>
      </c>
      <c r="AU146" s="32" t="s">
        <v>68</v>
      </c>
      <c r="BO146" s="32" t="s">
        <v>500</v>
      </c>
    </row>
    <row r="147" spans="1:67" s="34" customFormat="1" ht="12.5" x14ac:dyDescent="0.25">
      <c r="A147" s="31">
        <v>43707.372668518517</v>
      </c>
      <c r="B147" s="32" t="s">
        <v>1028</v>
      </c>
      <c r="C147" s="32" t="s">
        <v>118</v>
      </c>
      <c r="D147" s="32" t="s">
        <v>1029</v>
      </c>
      <c r="E147" s="32">
        <v>200100856</v>
      </c>
      <c r="F147" s="32" t="s">
        <v>1030</v>
      </c>
      <c r="G147" s="33" t="s">
        <v>1031</v>
      </c>
      <c r="H147" s="32" t="s">
        <v>664</v>
      </c>
      <c r="I147" s="32" t="s">
        <v>70</v>
      </c>
      <c r="J147" s="32" t="s">
        <v>70</v>
      </c>
      <c r="K147" s="32" t="s">
        <v>70</v>
      </c>
      <c r="L147" s="32" t="s">
        <v>70</v>
      </c>
      <c r="M147" s="32" t="s">
        <v>70</v>
      </c>
      <c r="N147" s="32" t="s">
        <v>70</v>
      </c>
      <c r="O147" s="32" t="s">
        <v>70</v>
      </c>
      <c r="P147" s="32" t="s">
        <v>70</v>
      </c>
      <c r="Q147" s="32" t="s">
        <v>68</v>
      </c>
      <c r="R147" s="32" t="s">
        <v>68</v>
      </c>
      <c r="S147" s="32" t="s">
        <v>68</v>
      </c>
      <c r="T147" s="32" t="s">
        <v>68</v>
      </c>
      <c r="U147" s="32" t="s">
        <v>68</v>
      </c>
      <c r="V147" s="32" t="s">
        <v>68</v>
      </c>
      <c r="W147" s="32" t="s">
        <v>70</v>
      </c>
      <c r="X147" s="32" t="s">
        <v>68</v>
      </c>
      <c r="Y147" s="32" t="s">
        <v>68</v>
      </c>
      <c r="Z147" s="32" t="s">
        <v>70</v>
      </c>
      <c r="AA147" s="32" t="s">
        <v>70</v>
      </c>
      <c r="AB147" s="32" t="s">
        <v>70</v>
      </c>
      <c r="AC147" s="32" t="s">
        <v>68</v>
      </c>
      <c r="AD147" s="32" t="s">
        <v>70</v>
      </c>
      <c r="AE147" s="32" t="s">
        <v>70</v>
      </c>
      <c r="AF147" s="32" t="s">
        <v>68</v>
      </c>
      <c r="AG147" s="32" t="s">
        <v>68</v>
      </c>
      <c r="AH147" s="32" t="s">
        <v>68</v>
      </c>
      <c r="AI147" s="32" t="s">
        <v>70</v>
      </c>
      <c r="AJ147" s="32" t="s">
        <v>68</v>
      </c>
      <c r="AK147" s="32" t="s">
        <v>68</v>
      </c>
      <c r="AL147" s="32" t="s">
        <v>68</v>
      </c>
      <c r="AM147" s="32" t="s">
        <v>70</v>
      </c>
      <c r="AN147" s="32" t="s">
        <v>70</v>
      </c>
      <c r="AO147" s="32" t="s">
        <v>78</v>
      </c>
      <c r="AP147" s="32" t="s">
        <v>70</v>
      </c>
      <c r="AQ147" s="32" t="s">
        <v>78</v>
      </c>
      <c r="AR147" s="32" t="s">
        <v>68</v>
      </c>
      <c r="AS147" s="32" t="s">
        <v>70</v>
      </c>
      <c r="AT147" s="32" t="s">
        <v>68</v>
      </c>
      <c r="AU147" s="32" t="s">
        <v>78</v>
      </c>
      <c r="BN147" s="32" t="s">
        <v>305</v>
      </c>
      <c r="BO147" s="32" t="s">
        <v>1032</v>
      </c>
    </row>
    <row r="148" spans="1:67" s="34" customFormat="1" ht="12.5" x14ac:dyDescent="0.25">
      <c r="A148" s="31">
        <v>43707.530162395837</v>
      </c>
      <c r="B148" s="32" t="s">
        <v>1033</v>
      </c>
      <c r="C148" s="32" t="s">
        <v>118</v>
      </c>
      <c r="D148" s="32" t="s">
        <v>1034</v>
      </c>
      <c r="E148" s="32">
        <v>200100471</v>
      </c>
      <c r="F148" s="32" t="s">
        <v>1035</v>
      </c>
      <c r="G148" s="33" t="s">
        <v>1036</v>
      </c>
      <c r="H148" s="32" t="s">
        <v>664</v>
      </c>
      <c r="I148" s="32" t="s">
        <v>68</v>
      </c>
      <c r="J148" s="32" t="s">
        <v>68</v>
      </c>
      <c r="K148" s="32" t="s">
        <v>70</v>
      </c>
      <c r="L148" s="32" t="s">
        <v>68</v>
      </c>
      <c r="M148" s="32" t="s">
        <v>70</v>
      </c>
      <c r="N148" s="32" t="s">
        <v>78</v>
      </c>
      <c r="O148" s="32" t="s">
        <v>70</v>
      </c>
      <c r="P148" s="32" t="s">
        <v>70</v>
      </c>
      <c r="Q148" s="32" t="s">
        <v>68</v>
      </c>
      <c r="R148" s="32" t="s">
        <v>68</v>
      </c>
      <c r="S148" s="32" t="s">
        <v>70</v>
      </c>
      <c r="T148" s="32" t="s">
        <v>70</v>
      </c>
      <c r="U148" s="32" t="s">
        <v>68</v>
      </c>
      <c r="V148" s="32" t="s">
        <v>70</v>
      </c>
      <c r="W148" s="32" t="s">
        <v>68</v>
      </c>
      <c r="X148" s="32" t="s">
        <v>70</v>
      </c>
      <c r="Y148" s="32" t="s">
        <v>70</v>
      </c>
      <c r="Z148" s="32" t="s">
        <v>68</v>
      </c>
      <c r="AA148" s="32" t="s">
        <v>68</v>
      </c>
      <c r="AC148" s="32" t="s">
        <v>68</v>
      </c>
      <c r="AD148" s="32" t="s">
        <v>68</v>
      </c>
      <c r="AE148" s="32" t="s">
        <v>68</v>
      </c>
      <c r="AG148" s="32" t="s">
        <v>68</v>
      </c>
      <c r="AH148" s="32" t="s">
        <v>70</v>
      </c>
      <c r="AI148" s="32" t="s">
        <v>68</v>
      </c>
      <c r="AJ148" s="32" t="s">
        <v>70</v>
      </c>
      <c r="AK148" s="32" t="s">
        <v>68</v>
      </c>
      <c r="AL148" s="32" t="s">
        <v>68</v>
      </c>
      <c r="AM148" s="32" t="s">
        <v>70</v>
      </c>
      <c r="AN148" s="32" t="s">
        <v>70</v>
      </c>
      <c r="AO148" s="32" t="s">
        <v>68</v>
      </c>
      <c r="AP148" s="32" t="s">
        <v>70</v>
      </c>
      <c r="AQ148" s="32" t="s">
        <v>70</v>
      </c>
      <c r="AR148" s="32" t="s">
        <v>70</v>
      </c>
      <c r="AS148" s="32" t="s">
        <v>70</v>
      </c>
      <c r="AT148" s="32" t="s">
        <v>70</v>
      </c>
      <c r="AU148" s="32" t="s">
        <v>68</v>
      </c>
      <c r="BN148" s="32" t="s">
        <v>1037</v>
      </c>
      <c r="BO148" s="32" t="s">
        <v>490</v>
      </c>
    </row>
    <row r="149" spans="1:67" s="34" customFormat="1" ht="12.5" x14ac:dyDescent="0.25">
      <c r="A149" s="31">
        <v>43707.534160011579</v>
      </c>
      <c r="B149" s="32" t="s">
        <v>1038</v>
      </c>
      <c r="C149" s="32" t="s">
        <v>118</v>
      </c>
      <c r="D149" s="32" t="s">
        <v>1039</v>
      </c>
      <c r="E149" s="32">
        <v>200100537</v>
      </c>
      <c r="F149" s="32" t="s">
        <v>1040</v>
      </c>
      <c r="G149" s="32" t="s">
        <v>1041</v>
      </c>
      <c r="H149" s="32" t="s">
        <v>664</v>
      </c>
      <c r="I149" s="32" t="s">
        <v>68</v>
      </c>
      <c r="J149" s="32" t="s">
        <v>68</v>
      </c>
      <c r="K149" s="32" t="s">
        <v>68</v>
      </c>
      <c r="L149" s="32" t="s">
        <v>68</v>
      </c>
      <c r="M149" s="32" t="s">
        <v>68</v>
      </c>
      <c r="N149" s="32" t="s">
        <v>68</v>
      </c>
      <c r="O149" s="32" t="s">
        <v>68</v>
      </c>
      <c r="P149" s="32" t="s">
        <v>68</v>
      </c>
      <c r="Q149" s="32" t="s">
        <v>68</v>
      </c>
      <c r="R149" s="32" t="s">
        <v>68</v>
      </c>
      <c r="S149" s="32" t="s">
        <v>68</v>
      </c>
      <c r="T149" s="32" t="s">
        <v>68</v>
      </c>
      <c r="U149" s="32" t="s">
        <v>68</v>
      </c>
      <c r="V149" s="32" t="s">
        <v>68</v>
      </c>
      <c r="W149" s="32" t="s">
        <v>68</v>
      </c>
      <c r="X149" s="32" t="s">
        <v>68</v>
      </c>
      <c r="Y149" s="32" t="s">
        <v>68</v>
      </c>
      <c r="Z149" s="32" t="s">
        <v>68</v>
      </c>
      <c r="AA149" s="32" t="s">
        <v>68</v>
      </c>
      <c r="AB149" s="32" t="s">
        <v>68</v>
      </c>
      <c r="AC149" s="32" t="s">
        <v>68</v>
      </c>
      <c r="AD149" s="32" t="s">
        <v>68</v>
      </c>
      <c r="AE149" s="32" t="s">
        <v>68</v>
      </c>
      <c r="AF149" s="32" t="s">
        <v>68</v>
      </c>
      <c r="AG149" s="32" t="s">
        <v>68</v>
      </c>
      <c r="AH149" s="32" t="s">
        <v>68</v>
      </c>
      <c r="AI149" s="32" t="s">
        <v>68</v>
      </c>
      <c r="AJ149" s="32" t="s">
        <v>68</v>
      </c>
      <c r="AK149" s="32" t="s">
        <v>68</v>
      </c>
      <c r="AL149" s="32" t="s">
        <v>68</v>
      </c>
      <c r="AM149" s="32" t="s">
        <v>68</v>
      </c>
      <c r="AN149" s="32" t="s">
        <v>68</v>
      </c>
      <c r="AO149" s="32" t="s">
        <v>68</v>
      </c>
      <c r="AP149" s="32" t="s">
        <v>68</v>
      </c>
      <c r="AQ149" s="32" t="s">
        <v>68</v>
      </c>
      <c r="AR149" s="32" t="s">
        <v>68</v>
      </c>
      <c r="AS149" s="32" t="s">
        <v>68</v>
      </c>
      <c r="AT149" s="32" t="s">
        <v>68</v>
      </c>
      <c r="AU149" s="32" t="s">
        <v>68</v>
      </c>
      <c r="BO149" s="32">
        <v>2</v>
      </c>
    </row>
    <row r="150" spans="1:67" s="34" customFormat="1" ht="12.5" x14ac:dyDescent="0.25">
      <c r="A150" s="31">
        <v>43711.418052719906</v>
      </c>
      <c r="B150" s="32" t="s">
        <v>283</v>
      </c>
      <c r="C150" s="32" t="s">
        <v>118</v>
      </c>
      <c r="D150" s="32" t="s">
        <v>284</v>
      </c>
      <c r="E150" s="32">
        <v>200100571</v>
      </c>
      <c r="F150" s="32" t="s">
        <v>285</v>
      </c>
      <c r="G150" s="32" t="s">
        <v>286</v>
      </c>
      <c r="H150" s="32" t="s">
        <v>664</v>
      </c>
      <c r="AV150" s="32" t="s">
        <v>68</v>
      </c>
      <c r="AW150" s="32" t="s">
        <v>68</v>
      </c>
      <c r="AX150" s="32" t="s">
        <v>68</v>
      </c>
      <c r="AY150" s="32" t="s">
        <v>68</v>
      </c>
      <c r="AZ150" s="32" t="s">
        <v>68</v>
      </c>
      <c r="BA150" s="32" t="s">
        <v>68</v>
      </c>
      <c r="BB150" s="32" t="s">
        <v>68</v>
      </c>
      <c r="BC150" s="32" t="s">
        <v>70</v>
      </c>
      <c r="BD150" s="32" t="s">
        <v>68</v>
      </c>
      <c r="BE150" s="32" t="s">
        <v>68</v>
      </c>
      <c r="BF150" s="32" t="s">
        <v>68</v>
      </c>
      <c r="BG150" s="32" t="s">
        <v>68</v>
      </c>
      <c r="BH150" s="32" t="s">
        <v>68</v>
      </c>
      <c r="BI150" s="32" t="s">
        <v>70</v>
      </c>
      <c r="BJ150" s="32" t="s">
        <v>68</v>
      </c>
      <c r="BK150" s="32" t="s">
        <v>68</v>
      </c>
      <c r="BL150" s="32" t="s">
        <v>70</v>
      </c>
      <c r="BM150" s="32" t="s">
        <v>68</v>
      </c>
      <c r="BO150" s="32" t="s">
        <v>502</v>
      </c>
    </row>
    <row r="151" spans="1:67" s="34" customFormat="1" ht="12.5" x14ac:dyDescent="0.25">
      <c r="A151" s="31">
        <v>43707.409388125001</v>
      </c>
      <c r="B151" s="32" t="s">
        <v>769</v>
      </c>
      <c r="C151" s="32" t="s">
        <v>118</v>
      </c>
      <c r="D151" s="32" t="s">
        <v>1042</v>
      </c>
      <c r="E151" s="32">
        <v>200100583</v>
      </c>
      <c r="F151" s="32" t="s">
        <v>1043</v>
      </c>
      <c r="G151" s="33" t="s">
        <v>772</v>
      </c>
      <c r="H151" s="32" t="s">
        <v>664</v>
      </c>
      <c r="AV151" s="32" t="s">
        <v>68</v>
      </c>
      <c r="AW151" s="32" t="s">
        <v>78</v>
      </c>
      <c r="AX151" s="32" t="s">
        <v>70</v>
      </c>
      <c r="AY151" s="32" t="s">
        <v>68</v>
      </c>
      <c r="AZ151" s="32" t="s">
        <v>68</v>
      </c>
      <c r="BA151" s="32" t="s">
        <v>68</v>
      </c>
      <c r="BB151" s="32" t="s">
        <v>68</v>
      </c>
      <c r="BC151" s="32" t="s">
        <v>68</v>
      </c>
      <c r="BD151" s="32" t="s">
        <v>68</v>
      </c>
      <c r="BE151" s="32" t="s">
        <v>68</v>
      </c>
      <c r="BF151" s="32" t="s">
        <v>70</v>
      </c>
      <c r="BG151" s="32" t="s">
        <v>70</v>
      </c>
      <c r="BH151" s="32" t="s">
        <v>68</v>
      </c>
      <c r="BI151" s="32" t="s">
        <v>68</v>
      </c>
      <c r="BJ151" s="32" t="s">
        <v>68</v>
      </c>
      <c r="BK151" s="32" t="s">
        <v>68</v>
      </c>
      <c r="BL151" s="32" t="s">
        <v>68</v>
      </c>
      <c r="BM151" s="32" t="s">
        <v>68</v>
      </c>
      <c r="BO151" s="32">
        <v>2</v>
      </c>
    </row>
    <row r="152" spans="1:67" s="34" customFormat="1" ht="12.5" x14ac:dyDescent="0.25">
      <c r="A152" s="31">
        <v>43706.511817048609</v>
      </c>
      <c r="B152" s="32" t="s">
        <v>503</v>
      </c>
      <c r="C152" s="32" t="s">
        <v>118</v>
      </c>
      <c r="D152" s="32" t="s">
        <v>504</v>
      </c>
      <c r="E152" s="32">
        <v>200100602</v>
      </c>
      <c r="F152" s="32" t="s">
        <v>1044</v>
      </c>
      <c r="G152" s="33" t="s">
        <v>505</v>
      </c>
      <c r="H152" s="32" t="s">
        <v>664</v>
      </c>
      <c r="I152" s="32" t="s">
        <v>68</v>
      </c>
      <c r="J152" s="32" t="s">
        <v>68</v>
      </c>
      <c r="K152" s="32" t="s">
        <v>68</v>
      </c>
      <c r="L152" s="32" t="s">
        <v>68</v>
      </c>
      <c r="M152" s="32" t="s">
        <v>68</v>
      </c>
      <c r="N152" s="32" t="s">
        <v>68</v>
      </c>
      <c r="O152" s="32" t="s">
        <v>68</v>
      </c>
      <c r="P152" s="32" t="s">
        <v>68</v>
      </c>
      <c r="Q152" s="32" t="s">
        <v>68</v>
      </c>
      <c r="R152" s="32" t="s">
        <v>68</v>
      </c>
      <c r="S152" s="32" t="s">
        <v>68</v>
      </c>
      <c r="T152" s="32" t="s">
        <v>68</v>
      </c>
      <c r="U152" s="32" t="s">
        <v>68</v>
      </c>
      <c r="V152" s="32" t="s">
        <v>68</v>
      </c>
      <c r="W152" s="32" t="s">
        <v>68</v>
      </c>
      <c r="X152" s="32" t="s">
        <v>68</v>
      </c>
      <c r="Y152" s="32" t="s">
        <v>68</v>
      </c>
      <c r="Z152" s="32" t="s">
        <v>68</v>
      </c>
      <c r="AA152" s="32" t="s">
        <v>68</v>
      </c>
      <c r="AB152" s="32" t="s">
        <v>68</v>
      </c>
      <c r="AC152" s="32" t="s">
        <v>68</v>
      </c>
      <c r="AD152" s="32" t="s">
        <v>68</v>
      </c>
      <c r="AE152" s="32" t="s">
        <v>68</v>
      </c>
      <c r="AF152" s="32" t="s">
        <v>68</v>
      </c>
      <c r="AG152" s="32" t="s">
        <v>68</v>
      </c>
      <c r="AH152" s="32" t="s">
        <v>68</v>
      </c>
      <c r="AI152" s="32" t="s">
        <v>68</v>
      </c>
      <c r="AJ152" s="32" t="s">
        <v>68</v>
      </c>
      <c r="AK152" s="32" t="s">
        <v>68</v>
      </c>
      <c r="AL152" s="32" t="s">
        <v>68</v>
      </c>
      <c r="AM152" s="32" t="s">
        <v>68</v>
      </c>
      <c r="AN152" s="32" t="s">
        <v>68</v>
      </c>
      <c r="AO152" s="32" t="s">
        <v>68</v>
      </c>
      <c r="AP152" s="32" t="s">
        <v>68</v>
      </c>
      <c r="AQ152" s="32" t="s">
        <v>68</v>
      </c>
      <c r="AR152" s="32" t="s">
        <v>68</v>
      </c>
      <c r="AS152" s="32" t="s">
        <v>70</v>
      </c>
      <c r="AT152" s="32" t="s">
        <v>68</v>
      </c>
      <c r="AU152" s="32" t="s">
        <v>68</v>
      </c>
      <c r="BO152" s="32" t="s">
        <v>304</v>
      </c>
    </row>
    <row r="153" spans="1:67" s="34" customFormat="1" ht="12.5" x14ac:dyDescent="0.25">
      <c r="A153" s="31">
        <v>43721.476334583334</v>
      </c>
      <c r="B153" s="32" t="s">
        <v>287</v>
      </c>
      <c r="C153" s="32" t="s">
        <v>118</v>
      </c>
      <c r="D153" s="32" t="s">
        <v>507</v>
      </c>
      <c r="E153" s="32">
        <v>200100722</v>
      </c>
      <c r="F153" s="32" t="s">
        <v>773</v>
      </c>
      <c r="G153" s="33" t="s">
        <v>288</v>
      </c>
      <c r="H153" s="32" t="s">
        <v>664</v>
      </c>
      <c r="AV153" s="32" t="s">
        <v>68</v>
      </c>
      <c r="AW153" s="32" t="s">
        <v>68</v>
      </c>
      <c r="AX153" s="32" t="s">
        <v>68</v>
      </c>
      <c r="AY153" s="32" t="s">
        <v>68</v>
      </c>
      <c r="AZ153" s="32" t="s">
        <v>68</v>
      </c>
      <c r="BA153" s="32" t="s">
        <v>68</v>
      </c>
      <c r="BB153" s="32" t="s">
        <v>68</v>
      </c>
      <c r="BC153" s="32" t="s">
        <v>68</v>
      </c>
      <c r="BD153" s="32" t="s">
        <v>68</v>
      </c>
      <c r="BE153" s="32" t="s">
        <v>68</v>
      </c>
      <c r="BF153" s="32" t="s">
        <v>68</v>
      </c>
      <c r="BG153" s="32" t="s">
        <v>68</v>
      </c>
      <c r="BH153" s="32" t="s">
        <v>68</v>
      </c>
      <c r="BI153" s="32" t="s">
        <v>68</v>
      </c>
      <c r="BJ153" s="32" t="s">
        <v>68</v>
      </c>
      <c r="BK153" s="32" t="s">
        <v>68</v>
      </c>
      <c r="BL153" s="32" t="s">
        <v>68</v>
      </c>
      <c r="BM153" s="32" t="s">
        <v>68</v>
      </c>
      <c r="BO153" s="32" t="s">
        <v>774</v>
      </c>
    </row>
    <row r="154" spans="1:67" s="34" customFormat="1" ht="12.5" x14ac:dyDescent="0.25">
      <c r="A154" s="31">
        <v>43707.476731574076</v>
      </c>
      <c r="B154" s="32" t="s">
        <v>1045</v>
      </c>
      <c r="C154" s="32" t="s">
        <v>118</v>
      </c>
      <c r="D154" s="32" t="s">
        <v>1046</v>
      </c>
      <c r="E154" s="32">
        <v>200100742</v>
      </c>
      <c r="F154" s="32" t="s">
        <v>1047</v>
      </c>
      <c r="G154" s="33" t="s">
        <v>1048</v>
      </c>
      <c r="H154" s="32" t="s">
        <v>664</v>
      </c>
      <c r="I154" s="32" t="s">
        <v>68</v>
      </c>
      <c r="J154" s="32" t="s">
        <v>68</v>
      </c>
      <c r="K154" s="32" t="s">
        <v>68</v>
      </c>
      <c r="L154" s="32" t="s">
        <v>68</v>
      </c>
      <c r="M154" s="32" t="s">
        <v>68</v>
      </c>
      <c r="N154" s="32" t="s">
        <v>68</v>
      </c>
      <c r="O154" s="32" t="s">
        <v>68</v>
      </c>
      <c r="P154" s="32" t="s">
        <v>68</v>
      </c>
      <c r="Q154" s="32" t="s">
        <v>70</v>
      </c>
      <c r="R154" s="32" t="s">
        <v>70</v>
      </c>
      <c r="S154" s="32" t="s">
        <v>70</v>
      </c>
      <c r="T154" s="32" t="s">
        <v>70</v>
      </c>
      <c r="U154" s="32" t="s">
        <v>70</v>
      </c>
      <c r="V154" s="32" t="s">
        <v>68</v>
      </c>
      <c r="W154" s="32" t="s">
        <v>68</v>
      </c>
      <c r="X154" s="32" t="s">
        <v>70</v>
      </c>
      <c r="Y154" s="32" t="s">
        <v>70</v>
      </c>
      <c r="Z154" s="32" t="s">
        <v>68</v>
      </c>
      <c r="AA154" s="32" t="s">
        <v>68</v>
      </c>
      <c r="AB154" s="32" t="s">
        <v>68</v>
      </c>
      <c r="AC154" s="32" t="s">
        <v>68</v>
      </c>
      <c r="AD154" s="32" t="s">
        <v>68</v>
      </c>
      <c r="AE154" s="32" t="s">
        <v>70</v>
      </c>
      <c r="AF154" s="32" t="s">
        <v>70</v>
      </c>
      <c r="AG154" s="32" t="s">
        <v>68</v>
      </c>
      <c r="AH154" s="32" t="s">
        <v>70</v>
      </c>
      <c r="AI154" s="32" t="s">
        <v>70</v>
      </c>
      <c r="AJ154" s="32" t="s">
        <v>68</v>
      </c>
      <c r="AK154" s="32" t="s">
        <v>70</v>
      </c>
      <c r="AL154" s="32" t="s">
        <v>70</v>
      </c>
      <c r="AM154" s="32" t="s">
        <v>68</v>
      </c>
      <c r="AN154" s="32" t="s">
        <v>70</v>
      </c>
      <c r="AO154" s="32" t="s">
        <v>68</v>
      </c>
      <c r="AP154" s="32" t="s">
        <v>70</v>
      </c>
      <c r="AQ154" s="32" t="s">
        <v>70</v>
      </c>
      <c r="AR154" s="32" t="s">
        <v>68</v>
      </c>
      <c r="AT154" s="32" t="s">
        <v>70</v>
      </c>
      <c r="AU154" s="32" t="s">
        <v>68</v>
      </c>
      <c r="BO154" s="32" t="s">
        <v>499</v>
      </c>
    </row>
    <row r="155" spans="1:67" s="34" customFormat="1" ht="12.5" x14ac:dyDescent="0.25">
      <c r="A155" s="31">
        <v>43700.389634594903</v>
      </c>
      <c r="B155" s="32" t="s">
        <v>508</v>
      </c>
      <c r="C155" s="32" t="s">
        <v>118</v>
      </c>
      <c r="D155" s="32" t="s">
        <v>1049</v>
      </c>
      <c r="E155" s="32">
        <v>200100778</v>
      </c>
      <c r="F155" s="32" t="s">
        <v>1050</v>
      </c>
      <c r="G155" s="33" t="s">
        <v>1051</v>
      </c>
      <c r="H155" s="32" t="s">
        <v>664</v>
      </c>
      <c r="I155" s="32" t="s">
        <v>68</v>
      </c>
      <c r="J155" s="32" t="s">
        <v>68</v>
      </c>
      <c r="K155" s="32" t="s">
        <v>68</v>
      </c>
      <c r="L155" s="32" t="s">
        <v>68</v>
      </c>
      <c r="M155" s="32" t="s">
        <v>68</v>
      </c>
      <c r="N155" s="32" t="s">
        <v>68</v>
      </c>
      <c r="O155" s="32" t="s">
        <v>68</v>
      </c>
      <c r="P155" s="32" t="s">
        <v>68</v>
      </c>
      <c r="Q155" s="32" t="s">
        <v>68</v>
      </c>
      <c r="R155" s="32" t="s">
        <v>68</v>
      </c>
      <c r="S155" s="32" t="s">
        <v>68</v>
      </c>
      <c r="T155" s="32" t="s">
        <v>70</v>
      </c>
      <c r="U155" s="32" t="s">
        <v>68</v>
      </c>
      <c r="V155" s="32" t="s">
        <v>68</v>
      </c>
      <c r="W155" s="32" t="s">
        <v>68</v>
      </c>
      <c r="X155" s="32" t="s">
        <v>68</v>
      </c>
      <c r="Y155" s="32" t="s">
        <v>68</v>
      </c>
      <c r="Z155" s="32" t="s">
        <v>68</v>
      </c>
      <c r="AA155" s="32" t="s">
        <v>68</v>
      </c>
      <c r="AB155" s="32" t="s">
        <v>68</v>
      </c>
      <c r="AC155" s="32" t="s">
        <v>68</v>
      </c>
      <c r="AD155" s="32" t="s">
        <v>68</v>
      </c>
      <c r="AE155" s="32" t="s">
        <v>68</v>
      </c>
      <c r="AF155" s="32" t="s">
        <v>68</v>
      </c>
      <c r="AG155" s="32" t="s">
        <v>68</v>
      </c>
      <c r="AH155" s="32" t="s">
        <v>70</v>
      </c>
      <c r="AI155" s="32" t="s">
        <v>68</v>
      </c>
      <c r="AJ155" s="32" t="s">
        <v>70</v>
      </c>
      <c r="AK155" s="32" t="s">
        <v>68</v>
      </c>
      <c r="AL155" s="32" t="s">
        <v>68</v>
      </c>
      <c r="AM155" s="32" t="s">
        <v>68</v>
      </c>
      <c r="AN155" s="32" t="s">
        <v>68</v>
      </c>
      <c r="AO155" s="32" t="s">
        <v>68</v>
      </c>
      <c r="AP155" s="32" t="s">
        <v>68</v>
      </c>
      <c r="AQ155" s="32" t="s">
        <v>70</v>
      </c>
      <c r="AR155" s="32" t="s">
        <v>68</v>
      </c>
      <c r="AS155" s="32" t="s">
        <v>70</v>
      </c>
      <c r="AT155" s="32" t="s">
        <v>68</v>
      </c>
      <c r="AU155" s="32" t="s">
        <v>70</v>
      </c>
      <c r="BN155" s="32" t="s">
        <v>1052</v>
      </c>
      <c r="BO155" s="32">
        <v>1</v>
      </c>
    </row>
    <row r="156" spans="1:67" s="34" customFormat="1" ht="12.5" x14ac:dyDescent="0.25">
      <c r="A156" s="31">
        <v>43707.394323958331</v>
      </c>
      <c r="B156" s="32" t="s">
        <v>289</v>
      </c>
      <c r="C156" s="32" t="s">
        <v>118</v>
      </c>
      <c r="D156" s="32" t="s">
        <v>290</v>
      </c>
      <c r="E156" s="32">
        <v>200100888</v>
      </c>
      <c r="F156" s="32" t="s">
        <v>1053</v>
      </c>
      <c r="G156" s="33" t="s">
        <v>291</v>
      </c>
      <c r="H156" s="32" t="s">
        <v>664</v>
      </c>
      <c r="I156" s="32" t="s">
        <v>68</v>
      </c>
      <c r="J156" s="32" t="s">
        <v>68</v>
      </c>
      <c r="K156" s="32" t="s">
        <v>68</v>
      </c>
      <c r="L156" s="32" t="s">
        <v>68</v>
      </c>
      <c r="M156" s="32" t="s">
        <v>68</v>
      </c>
      <c r="N156" s="32" t="s">
        <v>68</v>
      </c>
      <c r="O156" s="32" t="s">
        <v>68</v>
      </c>
      <c r="P156" s="32" t="s">
        <v>68</v>
      </c>
      <c r="Q156" s="32" t="s">
        <v>68</v>
      </c>
      <c r="R156" s="32" t="s">
        <v>68</v>
      </c>
      <c r="S156" s="32" t="s">
        <v>68</v>
      </c>
      <c r="T156" s="32" t="s">
        <v>68</v>
      </c>
      <c r="BO156" s="32" t="s">
        <v>510</v>
      </c>
    </row>
    <row r="157" spans="1:67" s="34" customFormat="1" ht="15.75" customHeight="1" x14ac:dyDescent="0.25"/>
    <row r="158" spans="1:67" s="34" customFormat="1" ht="15.75" customHeight="1" x14ac:dyDescent="0.25"/>
    <row r="159" spans="1:67" s="34" customFormat="1" ht="15.75" customHeight="1" x14ac:dyDescent="0.25"/>
    <row r="160" spans="1:67" s="34" customFormat="1" ht="15.75" customHeight="1" x14ac:dyDescent="0.25"/>
    <row r="161" s="34" customFormat="1" ht="15.75" customHeight="1" x14ac:dyDescent="0.25"/>
    <row r="162" s="34" customFormat="1" ht="15.75" customHeight="1" x14ac:dyDescent="0.25"/>
    <row r="163" s="34" customFormat="1" ht="15.75" customHeight="1" x14ac:dyDescent="0.25"/>
    <row r="164" s="34" customFormat="1" ht="15.75" customHeight="1" x14ac:dyDescent="0.25"/>
    <row r="165" s="34" customFormat="1" ht="15.75" customHeight="1" x14ac:dyDescent="0.25"/>
    <row r="166" s="34" customFormat="1" ht="15.75" customHeight="1" x14ac:dyDescent="0.25"/>
    <row r="167" s="34" customFormat="1" ht="15.75" customHeight="1" x14ac:dyDescent="0.25"/>
    <row r="168" s="34" customFormat="1" ht="15.75" customHeight="1" x14ac:dyDescent="0.25"/>
    <row r="169" s="34" customFormat="1" ht="15.75" customHeight="1" x14ac:dyDescent="0.25"/>
    <row r="170" s="34" customFormat="1" ht="15.75" customHeight="1" x14ac:dyDescent="0.25"/>
    <row r="171" s="34" customFormat="1" ht="15.75" customHeight="1" x14ac:dyDescent="0.25"/>
    <row r="172" s="34" customFormat="1" ht="15.75" customHeight="1" x14ac:dyDescent="0.25"/>
    <row r="173" s="34" customFormat="1" ht="15.75" customHeight="1" x14ac:dyDescent="0.25"/>
    <row r="174" s="34" customFormat="1" ht="15.75" customHeight="1" x14ac:dyDescent="0.25"/>
    <row r="175" s="34" customFormat="1" ht="15.75" customHeight="1" x14ac:dyDescent="0.25"/>
    <row r="176" s="34" customFormat="1" ht="15.75" customHeight="1" x14ac:dyDescent="0.25"/>
    <row r="177" s="34" customFormat="1" ht="15.75" customHeight="1" x14ac:dyDescent="0.25"/>
    <row r="178" s="34" customFormat="1" ht="15.75" customHeight="1" x14ac:dyDescent="0.25"/>
    <row r="179" s="34" customFormat="1" ht="15.75" customHeight="1" x14ac:dyDescent="0.25"/>
    <row r="180" s="34" customFormat="1" ht="15.75" customHeight="1" x14ac:dyDescent="0.25"/>
    <row r="181" s="34" customFormat="1" ht="15.75" customHeight="1" x14ac:dyDescent="0.25"/>
    <row r="182" s="34" customFormat="1" ht="15.75" customHeight="1" x14ac:dyDescent="0.25"/>
    <row r="183" s="34" customFormat="1" ht="15.75" customHeight="1" x14ac:dyDescent="0.25"/>
    <row r="184" s="34" customFormat="1" ht="15.75" customHeight="1" x14ac:dyDescent="0.25"/>
    <row r="185" s="34" customFormat="1" ht="15.75" customHeight="1" x14ac:dyDescent="0.25"/>
    <row r="186" s="34" customFormat="1" ht="15.75" customHeight="1" x14ac:dyDescent="0.25"/>
    <row r="187" s="34" customFormat="1" ht="15.75" customHeight="1" x14ac:dyDescent="0.25"/>
    <row r="188" s="34" customFormat="1" ht="15.75" customHeight="1" x14ac:dyDescent="0.25"/>
    <row r="189" s="34" customFormat="1" ht="15.75" customHeight="1" x14ac:dyDescent="0.25"/>
    <row r="190" s="34" customFormat="1" ht="15.75" customHeight="1" x14ac:dyDescent="0.25"/>
    <row r="191" s="34" customFormat="1" ht="15.75" customHeight="1" x14ac:dyDescent="0.25"/>
    <row r="192" s="34" customFormat="1" ht="15.75" customHeight="1" x14ac:dyDescent="0.25"/>
    <row r="193" s="34" customFormat="1" ht="15.75" customHeight="1" x14ac:dyDescent="0.25"/>
    <row r="194" s="34" customFormat="1" ht="15.75" customHeight="1" x14ac:dyDescent="0.25"/>
    <row r="195" s="34" customFormat="1" ht="15.75" customHeight="1" x14ac:dyDescent="0.25"/>
    <row r="196" s="34" customFormat="1" ht="15.75" customHeight="1" x14ac:dyDescent="0.25"/>
    <row r="197" s="34" customFormat="1" ht="15.75" customHeight="1" x14ac:dyDescent="0.25"/>
    <row r="198" s="34" customFormat="1" ht="15.75" customHeight="1" x14ac:dyDescent="0.25"/>
    <row r="199" s="34" customFormat="1" ht="15.75" customHeight="1" x14ac:dyDescent="0.25"/>
    <row r="200" s="34" customFormat="1" ht="15.75" customHeight="1" x14ac:dyDescent="0.25"/>
    <row r="201" s="34" customFormat="1" ht="15.75" customHeight="1" x14ac:dyDescent="0.25"/>
    <row r="202" s="34" customFormat="1" ht="15.75" customHeight="1" x14ac:dyDescent="0.25"/>
    <row r="203" s="34" customFormat="1" ht="15.75" customHeight="1" x14ac:dyDescent="0.25"/>
    <row r="204" s="34" customFormat="1" ht="15.75" customHeight="1" x14ac:dyDescent="0.25"/>
    <row r="205" s="34" customFormat="1" ht="15.75" customHeight="1" x14ac:dyDescent="0.25"/>
    <row r="206" s="34" customFormat="1" ht="15.75" customHeight="1" x14ac:dyDescent="0.25"/>
    <row r="207" s="34" customFormat="1" ht="15.75" customHeight="1" x14ac:dyDescent="0.25"/>
    <row r="208" s="34" customFormat="1" ht="15.75" customHeight="1" x14ac:dyDescent="0.25"/>
    <row r="209" s="34" customFormat="1" ht="15.75" customHeight="1" x14ac:dyDescent="0.25"/>
    <row r="210" s="34" customFormat="1" ht="15.75" customHeight="1" x14ac:dyDescent="0.25"/>
    <row r="211" s="34" customFormat="1" ht="15.75" customHeight="1" x14ac:dyDescent="0.25"/>
    <row r="212" s="34" customFormat="1" ht="15.75" customHeight="1" x14ac:dyDescent="0.25"/>
    <row r="213" s="34" customFormat="1" ht="15.75" customHeight="1" x14ac:dyDescent="0.25"/>
    <row r="214" s="34" customFormat="1" ht="15.75" customHeight="1" x14ac:dyDescent="0.25"/>
    <row r="215" s="34" customFormat="1" ht="15.75" customHeight="1" x14ac:dyDescent="0.25"/>
    <row r="216" s="34" customFormat="1" ht="15.75" customHeight="1" x14ac:dyDescent="0.25"/>
    <row r="217" s="34" customFormat="1" ht="15.75" customHeight="1" x14ac:dyDescent="0.25"/>
    <row r="218" s="34" customFormat="1" ht="15.75" customHeight="1" x14ac:dyDescent="0.25"/>
    <row r="219" s="34" customFormat="1" ht="15.75" customHeight="1" x14ac:dyDescent="0.25"/>
    <row r="220" s="34" customFormat="1" ht="15.75" customHeight="1" x14ac:dyDescent="0.25"/>
    <row r="221" s="34" customFormat="1" ht="15.75" customHeight="1" x14ac:dyDescent="0.25"/>
    <row r="222" s="34" customFormat="1" ht="15.75" customHeight="1" x14ac:dyDescent="0.25"/>
    <row r="223" s="34" customFormat="1" ht="15.75" customHeight="1" x14ac:dyDescent="0.25"/>
    <row r="224" s="34" customFormat="1" ht="15.75" customHeight="1" x14ac:dyDescent="0.25"/>
    <row r="225" s="34" customFormat="1" ht="15.75" customHeight="1" x14ac:dyDescent="0.25"/>
    <row r="226" s="34" customFormat="1" ht="15.75" customHeight="1" x14ac:dyDescent="0.25"/>
    <row r="227" s="34" customFormat="1" ht="15.75" customHeight="1" x14ac:dyDescent="0.25"/>
    <row r="228" s="34" customFormat="1" ht="15.75" customHeight="1" x14ac:dyDescent="0.25"/>
    <row r="229" s="34" customFormat="1" ht="15.75" customHeight="1" x14ac:dyDescent="0.25"/>
    <row r="230" s="34" customFormat="1" ht="15.75" customHeight="1" x14ac:dyDescent="0.25"/>
    <row r="231" s="34" customFormat="1" ht="15.75" customHeight="1" x14ac:dyDescent="0.25"/>
    <row r="232" s="34" customFormat="1" ht="15.75" customHeight="1" x14ac:dyDescent="0.25"/>
    <row r="233" s="34" customFormat="1" ht="15.75" customHeight="1" x14ac:dyDescent="0.25"/>
    <row r="234" s="34" customFormat="1" ht="15.75" customHeight="1" x14ac:dyDescent="0.25"/>
    <row r="235" s="34" customFormat="1" ht="15.75" customHeight="1" x14ac:dyDescent="0.25"/>
    <row r="236" s="34" customFormat="1" ht="15.75" customHeight="1" x14ac:dyDescent="0.25"/>
    <row r="237" s="34" customFormat="1" ht="15.75" customHeight="1" x14ac:dyDescent="0.25"/>
    <row r="238" s="34" customFormat="1" ht="15.75" customHeight="1" x14ac:dyDescent="0.25"/>
    <row r="239" s="34" customFormat="1" ht="15.75" customHeight="1" x14ac:dyDescent="0.25"/>
    <row r="240" s="34" customFormat="1" ht="15.75" customHeight="1" x14ac:dyDescent="0.25"/>
    <row r="241" s="34" customFormat="1" ht="15.75" customHeight="1" x14ac:dyDescent="0.25"/>
    <row r="242" s="34" customFormat="1" ht="15.75" customHeight="1" x14ac:dyDescent="0.25"/>
    <row r="243" s="34" customFormat="1" ht="15.75" customHeight="1" x14ac:dyDescent="0.25"/>
    <row r="244" s="34" customFormat="1" ht="15.75" customHeight="1" x14ac:dyDescent="0.25"/>
    <row r="245" s="34" customFormat="1" ht="15.75" customHeight="1" x14ac:dyDescent="0.25"/>
    <row r="246" s="34" customFormat="1" ht="15.75" customHeight="1" x14ac:dyDescent="0.25"/>
    <row r="247" s="34" customFormat="1" ht="15.75" customHeight="1" x14ac:dyDescent="0.25"/>
    <row r="248" s="34" customFormat="1" ht="15.75" customHeight="1" x14ac:dyDescent="0.25"/>
    <row r="249" s="34" customFormat="1" ht="15.75" customHeight="1" x14ac:dyDescent="0.25"/>
    <row r="250" s="34" customFormat="1" ht="15.75" customHeight="1" x14ac:dyDescent="0.25"/>
    <row r="251" s="34" customFormat="1" ht="15.75" customHeight="1" x14ac:dyDescent="0.25"/>
    <row r="252" s="34" customFormat="1" ht="15.75" customHeight="1" x14ac:dyDescent="0.25"/>
    <row r="253" s="34" customFormat="1" ht="15.75" customHeight="1" x14ac:dyDescent="0.25"/>
    <row r="254" s="34" customFormat="1" ht="15.75" customHeight="1" x14ac:dyDescent="0.25"/>
    <row r="255" s="34" customFormat="1" ht="15.75" customHeight="1" x14ac:dyDescent="0.25"/>
    <row r="256" s="34" customFormat="1" ht="15.75" customHeight="1" x14ac:dyDescent="0.25"/>
    <row r="257" s="34" customFormat="1" ht="15.75" customHeight="1" x14ac:dyDescent="0.25"/>
    <row r="258" s="34" customFormat="1" ht="15.75" customHeight="1" x14ac:dyDescent="0.25"/>
    <row r="259" s="34" customFormat="1" ht="15.75" customHeight="1" x14ac:dyDescent="0.25"/>
    <row r="260" s="34" customFormat="1" ht="15.75" customHeight="1" x14ac:dyDescent="0.25"/>
    <row r="261" s="34" customFormat="1" ht="15.75" customHeight="1" x14ac:dyDescent="0.25"/>
    <row r="262" s="34" customFormat="1" ht="15.75" customHeight="1" x14ac:dyDescent="0.25"/>
    <row r="263" s="34" customFormat="1" ht="15.75" customHeight="1" x14ac:dyDescent="0.25"/>
    <row r="264" s="34" customFormat="1" ht="15.75" customHeight="1" x14ac:dyDescent="0.25"/>
    <row r="265" s="34" customFormat="1" ht="15.75" customHeight="1" x14ac:dyDescent="0.25"/>
    <row r="266" s="34" customFormat="1" ht="15.75" customHeight="1" x14ac:dyDescent="0.25"/>
    <row r="267" s="34" customFormat="1" ht="15.75" customHeight="1" x14ac:dyDescent="0.25"/>
    <row r="268" s="34" customFormat="1" ht="15.75" customHeight="1" x14ac:dyDescent="0.25"/>
    <row r="269" s="34" customFormat="1" ht="15.75" customHeight="1" x14ac:dyDescent="0.25"/>
    <row r="270" s="34" customFormat="1" ht="15.75" customHeight="1" x14ac:dyDescent="0.25"/>
    <row r="271" s="34" customFormat="1" ht="15.75" customHeight="1" x14ac:dyDescent="0.25"/>
    <row r="272" s="34" customFormat="1" ht="15.75" customHeight="1" x14ac:dyDescent="0.25"/>
    <row r="273" s="34" customFormat="1" ht="15.75" customHeight="1" x14ac:dyDescent="0.25"/>
    <row r="274" s="34" customFormat="1" ht="15.75" customHeight="1" x14ac:dyDescent="0.25"/>
    <row r="275" s="34" customFormat="1" ht="15.75" customHeight="1" x14ac:dyDescent="0.25"/>
    <row r="276" s="34" customFormat="1" ht="15.75" customHeight="1" x14ac:dyDescent="0.25"/>
    <row r="277" s="34" customFormat="1" ht="15.75" customHeight="1" x14ac:dyDescent="0.25"/>
    <row r="278" s="34" customFormat="1" ht="15.75" customHeight="1" x14ac:dyDescent="0.25"/>
    <row r="279" s="34" customFormat="1" ht="15.75" customHeight="1" x14ac:dyDescent="0.25"/>
    <row r="280" s="34" customFormat="1" ht="15.75" customHeight="1" x14ac:dyDescent="0.25"/>
    <row r="281" s="34" customFormat="1" ht="15.75" customHeight="1" x14ac:dyDescent="0.25"/>
    <row r="282" s="34" customFormat="1" ht="15.75" customHeight="1" x14ac:dyDescent="0.25"/>
    <row r="283" s="34" customFormat="1" ht="15.75" customHeight="1" x14ac:dyDescent="0.25"/>
    <row r="284" s="34" customFormat="1" ht="15.75" customHeight="1" x14ac:dyDescent="0.25"/>
    <row r="285" s="34" customFormat="1" ht="15.75" customHeight="1" x14ac:dyDescent="0.25"/>
    <row r="286" s="34" customFormat="1" ht="15.75" customHeight="1" x14ac:dyDescent="0.25"/>
    <row r="287" s="34" customFormat="1" ht="15.75" customHeight="1" x14ac:dyDescent="0.25"/>
    <row r="288" s="34" customFormat="1" ht="15.75" customHeight="1" x14ac:dyDescent="0.25"/>
    <row r="289" s="34" customFormat="1" ht="15.75" customHeight="1" x14ac:dyDescent="0.25"/>
    <row r="290" s="34" customFormat="1" ht="15.75" customHeight="1" x14ac:dyDescent="0.25"/>
    <row r="291" s="34" customFormat="1" ht="15.75" customHeight="1" x14ac:dyDescent="0.25"/>
    <row r="292" s="34" customFormat="1" ht="15.75" customHeight="1" x14ac:dyDescent="0.25"/>
    <row r="293" s="34" customFormat="1" ht="15.75" customHeight="1" x14ac:dyDescent="0.25"/>
    <row r="294" s="34" customFormat="1" ht="15.75" customHeight="1" x14ac:dyDescent="0.25"/>
    <row r="295" s="34" customFormat="1" ht="15.75" customHeight="1" x14ac:dyDescent="0.25"/>
    <row r="296" s="34" customFormat="1" ht="15.75" customHeight="1" x14ac:dyDescent="0.25"/>
    <row r="297" s="34" customFormat="1" ht="15.75" customHeight="1" x14ac:dyDescent="0.25"/>
    <row r="298" s="34" customFormat="1" ht="15.75" customHeight="1" x14ac:dyDescent="0.25"/>
    <row r="299" s="34" customFormat="1" ht="15.75" customHeight="1" x14ac:dyDescent="0.25"/>
    <row r="300" s="34" customFormat="1" ht="15.75" customHeight="1" x14ac:dyDescent="0.25"/>
    <row r="301" s="34" customFormat="1" ht="15.75" customHeight="1" x14ac:dyDescent="0.25"/>
    <row r="302" s="34" customFormat="1" ht="15.75" customHeight="1" x14ac:dyDescent="0.25"/>
    <row r="303" s="34" customFormat="1" ht="15.75" customHeight="1" x14ac:dyDescent="0.25"/>
    <row r="304" s="34" customFormat="1" ht="15.75" customHeight="1" x14ac:dyDescent="0.25"/>
    <row r="305" spans="1:72" s="38" customFormat="1" ht="12.5" x14ac:dyDescent="0.25">
      <c r="A305" s="35"/>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7"/>
      <c r="BP305" s="37"/>
      <c r="BQ305" s="37"/>
      <c r="BR305" s="37"/>
      <c r="BS305" s="37"/>
      <c r="BT305" s="37"/>
    </row>
    <row r="306" spans="1:72" s="38" customFormat="1" ht="12.5" x14ac:dyDescent="0.25">
      <c r="A306" s="35"/>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7"/>
      <c r="BP306" s="37"/>
      <c r="BQ306" s="37"/>
      <c r="BR306" s="37"/>
      <c r="BS306" s="37"/>
      <c r="BT306" s="37"/>
    </row>
    <row r="307" spans="1:72" s="38" customFormat="1" ht="12.5" x14ac:dyDescent="0.25">
      <c r="A307" s="35"/>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7"/>
      <c r="BP307" s="37"/>
      <c r="BQ307" s="37"/>
      <c r="BR307" s="37"/>
      <c r="BS307" s="37"/>
      <c r="BT307" s="37"/>
    </row>
    <row r="308" spans="1:72" s="38" customFormat="1" ht="12.5" x14ac:dyDescent="0.25">
      <c r="A308" s="35"/>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7"/>
      <c r="BP308" s="37"/>
      <c r="BQ308" s="37"/>
      <c r="BR308" s="37"/>
      <c r="BS308" s="37"/>
      <c r="BT308" s="37"/>
    </row>
    <row r="309" spans="1:72" s="38" customFormat="1" ht="12.5" x14ac:dyDescent="0.25">
      <c r="A309" s="35"/>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7"/>
      <c r="BP309" s="37"/>
      <c r="BQ309" s="37"/>
      <c r="BR309" s="37"/>
      <c r="BS309" s="37"/>
      <c r="BT309" s="37"/>
    </row>
    <row r="310" spans="1:72" s="38" customFormat="1" ht="12.5" x14ac:dyDescent="0.25">
      <c r="A310" s="35"/>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7"/>
      <c r="BP310" s="37"/>
      <c r="BQ310" s="37"/>
      <c r="BR310" s="37"/>
      <c r="BS310" s="37"/>
      <c r="BT310" s="37"/>
    </row>
    <row r="311" spans="1:72" s="38" customFormat="1" ht="12.5" x14ac:dyDescent="0.25">
      <c r="A311" s="35"/>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7"/>
      <c r="BP311" s="37"/>
      <c r="BQ311" s="37"/>
      <c r="BR311" s="37"/>
      <c r="BS311" s="37"/>
      <c r="BT311" s="37"/>
    </row>
    <row r="312" spans="1:72" s="38" customFormat="1" ht="12.5" x14ac:dyDescent="0.25">
      <c r="A312" s="35"/>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7"/>
      <c r="BP312" s="37"/>
      <c r="BQ312" s="37"/>
      <c r="BR312" s="37"/>
      <c r="BS312" s="37"/>
      <c r="BT312" s="37"/>
    </row>
    <row r="313" spans="1:72" s="38" customFormat="1" ht="12.5" x14ac:dyDescent="0.25">
      <c r="A313" s="35"/>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7"/>
      <c r="BP313" s="37"/>
      <c r="BQ313" s="37"/>
      <c r="BR313" s="37"/>
      <c r="BS313" s="37"/>
      <c r="BT313" s="37"/>
    </row>
    <row r="314" spans="1:72" s="38" customFormat="1" ht="12.5" x14ac:dyDescent="0.25">
      <c r="A314" s="35"/>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7"/>
      <c r="BP314" s="37"/>
      <c r="BQ314" s="37"/>
      <c r="BR314" s="37"/>
      <c r="BS314" s="37"/>
      <c r="BT314" s="37"/>
    </row>
    <row r="315" spans="1:72" s="38" customFormat="1" ht="12.5" x14ac:dyDescent="0.25">
      <c r="A315" s="35"/>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7"/>
      <c r="BP315" s="37"/>
      <c r="BQ315" s="37"/>
      <c r="BR315" s="37"/>
      <c r="BS315" s="37"/>
      <c r="BT315" s="37"/>
    </row>
    <row r="316" spans="1:72" s="38" customFormat="1" ht="12.5" x14ac:dyDescent="0.25">
      <c r="A316" s="35"/>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7"/>
      <c r="BP316" s="37"/>
      <c r="BQ316" s="37"/>
      <c r="BR316" s="37"/>
      <c r="BS316" s="37"/>
      <c r="BT316" s="37"/>
    </row>
    <row r="317" spans="1:72" s="38" customFormat="1" ht="12.5" x14ac:dyDescent="0.25">
      <c r="A317" s="35"/>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7"/>
      <c r="BP317" s="37"/>
      <c r="BQ317" s="37"/>
      <c r="BR317" s="37"/>
      <c r="BS317" s="37"/>
      <c r="BT317" s="37"/>
    </row>
    <row r="318" spans="1:72" s="38" customFormat="1" ht="12.5" x14ac:dyDescent="0.25">
      <c r="A318" s="35"/>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7"/>
      <c r="BP318" s="37"/>
      <c r="BQ318" s="37"/>
      <c r="BR318" s="37"/>
      <c r="BS318" s="37"/>
      <c r="BT318" s="37"/>
    </row>
    <row r="319" spans="1:72" s="38" customFormat="1" ht="12.5" x14ac:dyDescent="0.25">
      <c r="A319" s="35"/>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7"/>
      <c r="BP319" s="37"/>
      <c r="BQ319" s="37"/>
      <c r="BR319" s="37"/>
      <c r="BS319" s="37"/>
      <c r="BT319" s="37"/>
    </row>
    <row r="320" spans="1:72" s="38" customFormat="1" ht="12.5" x14ac:dyDescent="0.25">
      <c r="A320" s="35"/>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7"/>
      <c r="BP320" s="37"/>
      <c r="BQ320" s="37"/>
      <c r="BR320" s="37"/>
      <c r="BS320" s="37"/>
      <c r="BT320" s="37"/>
    </row>
    <row r="321" spans="1:72" s="38" customFormat="1" ht="12.5" x14ac:dyDescent="0.25">
      <c r="A321" s="35"/>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7"/>
      <c r="BP321" s="37"/>
      <c r="BQ321" s="37"/>
      <c r="BR321" s="37"/>
      <c r="BS321" s="37"/>
      <c r="BT321" s="37"/>
    </row>
    <row r="322" spans="1:72" s="38" customFormat="1" ht="12.5" x14ac:dyDescent="0.25">
      <c r="A322" s="35"/>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7"/>
      <c r="BP322" s="37"/>
      <c r="BQ322" s="37"/>
      <c r="BR322" s="37"/>
      <c r="BS322" s="37"/>
      <c r="BT322" s="37"/>
    </row>
    <row r="323" spans="1:72" s="39" customFormat="1" ht="12.5" x14ac:dyDescent="0.25">
      <c r="A323" s="35"/>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row>
    <row r="324" spans="1:72" s="39" customFormat="1" ht="12.5" x14ac:dyDescent="0.25">
      <c r="A324" s="35"/>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row>
    <row r="325" spans="1:72" s="39" customFormat="1" ht="12.5" x14ac:dyDescent="0.25">
      <c r="A325" s="35"/>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row>
    <row r="326" spans="1:72" s="39" customFormat="1" ht="12.5" x14ac:dyDescent="0.25">
      <c r="A326" s="35"/>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row>
    <row r="327" spans="1:72" s="39" customFormat="1" ht="12.5" x14ac:dyDescent="0.25">
      <c r="A327" s="35"/>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row>
    <row r="328" spans="1:72" s="39" customFormat="1" ht="12.5" x14ac:dyDescent="0.25">
      <c r="A328" s="35"/>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row>
    <row r="329" spans="1:72" s="39" customFormat="1" ht="12.5" x14ac:dyDescent="0.25">
      <c r="A329" s="35"/>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row>
    <row r="330" spans="1:72" s="39" customFormat="1" ht="12.5" x14ac:dyDescent="0.25">
      <c r="A330" s="35"/>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row>
    <row r="331" spans="1:72" s="39" customFormat="1" ht="12.5" x14ac:dyDescent="0.25">
      <c r="A331" s="35"/>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row>
    <row r="332" spans="1:72" s="39" customFormat="1" ht="12.5" x14ac:dyDescent="0.25">
      <c r="A332" s="35"/>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row>
    <row r="333" spans="1:72" s="39" customFormat="1" ht="12.5" x14ac:dyDescent="0.25">
      <c r="A333" s="35"/>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row>
    <row r="334" spans="1:72" s="22" customFormat="1" ht="15.75" customHeight="1" x14ac:dyDescent="0.25"/>
    <row r="335" spans="1:72" s="13" customFormat="1" ht="15.75" customHeight="1" x14ac:dyDescent="0.3">
      <c r="H335" s="13" t="s">
        <v>68</v>
      </c>
      <c r="I335" s="14">
        <f t="shared" ref="I335:AN335" si="0">COUNTIF(I$2:I$333, "According to teaching plan")</f>
        <v>100</v>
      </c>
      <c r="J335" s="14">
        <f t="shared" si="0"/>
        <v>97</v>
      </c>
      <c r="K335" s="14">
        <f t="shared" si="0"/>
        <v>95</v>
      </c>
      <c r="L335" s="14">
        <f t="shared" si="0"/>
        <v>100</v>
      </c>
      <c r="M335" s="15">
        <f t="shared" si="0"/>
        <v>99</v>
      </c>
      <c r="N335" s="15">
        <f t="shared" si="0"/>
        <v>92</v>
      </c>
      <c r="O335" s="15">
        <f t="shared" si="0"/>
        <v>97</v>
      </c>
      <c r="P335" s="15">
        <f t="shared" si="0"/>
        <v>102</v>
      </c>
      <c r="Q335" s="16">
        <f t="shared" si="0"/>
        <v>97</v>
      </c>
      <c r="R335" s="16">
        <f t="shared" si="0"/>
        <v>89</v>
      </c>
      <c r="S335" s="16">
        <f t="shared" si="0"/>
        <v>95</v>
      </c>
      <c r="T335" s="16">
        <f t="shared" si="0"/>
        <v>97</v>
      </c>
      <c r="U335" s="17">
        <f t="shared" si="0"/>
        <v>99</v>
      </c>
      <c r="V335" s="17">
        <f t="shared" si="0"/>
        <v>98</v>
      </c>
      <c r="W335" s="17">
        <f t="shared" si="0"/>
        <v>100</v>
      </c>
      <c r="X335" s="17">
        <f t="shared" si="0"/>
        <v>96</v>
      </c>
      <c r="Y335" s="17">
        <f t="shared" si="0"/>
        <v>100</v>
      </c>
      <c r="Z335" s="17">
        <f t="shared" si="0"/>
        <v>100</v>
      </c>
      <c r="AA335" s="18">
        <f t="shared" si="0"/>
        <v>96</v>
      </c>
      <c r="AB335" s="18">
        <f t="shared" si="0"/>
        <v>95</v>
      </c>
      <c r="AC335" s="18">
        <f t="shared" si="0"/>
        <v>100</v>
      </c>
      <c r="AD335" s="18">
        <f t="shared" si="0"/>
        <v>96</v>
      </c>
      <c r="AE335" s="18">
        <f t="shared" si="0"/>
        <v>96</v>
      </c>
      <c r="AF335" s="18">
        <f t="shared" si="0"/>
        <v>96</v>
      </c>
      <c r="AG335" s="19">
        <f t="shared" si="0"/>
        <v>95</v>
      </c>
      <c r="AH335" s="19">
        <f t="shared" si="0"/>
        <v>91</v>
      </c>
      <c r="AI335" s="19">
        <f t="shared" si="0"/>
        <v>95</v>
      </c>
      <c r="AJ335" s="19">
        <f t="shared" si="0"/>
        <v>95</v>
      </c>
      <c r="AK335" s="19">
        <f t="shared" si="0"/>
        <v>99</v>
      </c>
      <c r="AL335" s="19">
        <f t="shared" si="0"/>
        <v>99</v>
      </c>
      <c r="AM335" s="15">
        <f t="shared" si="0"/>
        <v>97</v>
      </c>
      <c r="AN335" s="15">
        <f t="shared" si="0"/>
        <v>92</v>
      </c>
      <c r="AO335" s="15">
        <f t="shared" ref="AO335:BM335" si="1">COUNTIF(AO$2:AO$333, "According to teaching plan")</f>
        <v>97</v>
      </c>
      <c r="AP335" s="15">
        <f t="shared" si="1"/>
        <v>92</v>
      </c>
      <c r="AQ335" s="15">
        <f t="shared" si="1"/>
        <v>94</v>
      </c>
      <c r="AR335" s="15">
        <f t="shared" si="1"/>
        <v>91</v>
      </c>
      <c r="AS335" s="15">
        <f t="shared" si="1"/>
        <v>87</v>
      </c>
      <c r="AT335" s="15">
        <f t="shared" si="1"/>
        <v>92</v>
      </c>
      <c r="AU335" s="15">
        <f t="shared" si="1"/>
        <v>92</v>
      </c>
      <c r="AV335" s="20">
        <f t="shared" si="1"/>
        <v>60</v>
      </c>
      <c r="AW335" s="20">
        <f t="shared" si="1"/>
        <v>60</v>
      </c>
      <c r="AX335" s="20">
        <f t="shared" si="1"/>
        <v>58</v>
      </c>
      <c r="AY335" s="20">
        <f t="shared" si="1"/>
        <v>61</v>
      </c>
      <c r="AZ335" s="20">
        <f t="shared" si="1"/>
        <v>63</v>
      </c>
      <c r="BA335" s="20">
        <f t="shared" si="1"/>
        <v>53</v>
      </c>
      <c r="BB335" s="20">
        <f t="shared" si="1"/>
        <v>57</v>
      </c>
      <c r="BC335" s="20">
        <f t="shared" si="1"/>
        <v>61</v>
      </c>
      <c r="BD335" s="20">
        <f t="shared" si="1"/>
        <v>55</v>
      </c>
      <c r="BE335" s="21">
        <f t="shared" si="1"/>
        <v>62</v>
      </c>
      <c r="BF335" s="21">
        <f t="shared" si="1"/>
        <v>54</v>
      </c>
      <c r="BG335" s="21">
        <f t="shared" si="1"/>
        <v>57</v>
      </c>
      <c r="BH335" s="21">
        <f t="shared" si="1"/>
        <v>55</v>
      </c>
      <c r="BI335" s="21">
        <f t="shared" si="1"/>
        <v>61</v>
      </c>
      <c r="BJ335" s="21">
        <f t="shared" si="1"/>
        <v>56</v>
      </c>
      <c r="BK335" s="21">
        <f t="shared" si="1"/>
        <v>55</v>
      </c>
      <c r="BL335" s="21">
        <f t="shared" si="1"/>
        <v>56</v>
      </c>
      <c r="BM335" s="21">
        <f t="shared" si="1"/>
        <v>59</v>
      </c>
      <c r="BN335" s="13" t="s">
        <v>96</v>
      </c>
    </row>
    <row r="336" spans="1:72" s="13" customFormat="1" ht="15.75" customHeight="1" x14ac:dyDescent="0.3">
      <c r="H336" s="13" t="s">
        <v>70</v>
      </c>
      <c r="I336" s="14">
        <f t="shared" ref="I336:AN336" si="2">COUNTIF(I$2:I$333, "±1 week behind")</f>
        <v>17</v>
      </c>
      <c r="J336" s="14">
        <f t="shared" si="2"/>
        <v>19</v>
      </c>
      <c r="K336" s="14">
        <f t="shared" si="2"/>
        <v>20</v>
      </c>
      <c r="L336" s="14">
        <f t="shared" si="2"/>
        <v>16</v>
      </c>
      <c r="M336" s="15">
        <f t="shared" si="2"/>
        <v>14</v>
      </c>
      <c r="N336" s="15">
        <f t="shared" si="2"/>
        <v>20</v>
      </c>
      <c r="O336" s="15">
        <f t="shared" si="2"/>
        <v>15</v>
      </c>
      <c r="P336" s="15">
        <f t="shared" si="2"/>
        <v>11</v>
      </c>
      <c r="Q336" s="16">
        <f t="shared" si="2"/>
        <v>18</v>
      </c>
      <c r="R336" s="16">
        <f t="shared" si="2"/>
        <v>25</v>
      </c>
      <c r="S336" s="16">
        <f t="shared" si="2"/>
        <v>18</v>
      </c>
      <c r="T336" s="16">
        <f t="shared" si="2"/>
        <v>17</v>
      </c>
      <c r="U336" s="17">
        <f t="shared" si="2"/>
        <v>15</v>
      </c>
      <c r="V336" s="17">
        <f t="shared" si="2"/>
        <v>14</v>
      </c>
      <c r="W336" s="17">
        <f t="shared" si="2"/>
        <v>11</v>
      </c>
      <c r="X336" s="17">
        <f t="shared" si="2"/>
        <v>16</v>
      </c>
      <c r="Y336" s="17">
        <f t="shared" si="2"/>
        <v>12</v>
      </c>
      <c r="Z336" s="17">
        <f t="shared" si="2"/>
        <v>11</v>
      </c>
      <c r="AA336" s="18">
        <f t="shared" si="2"/>
        <v>14</v>
      </c>
      <c r="AB336" s="18">
        <f t="shared" si="2"/>
        <v>13</v>
      </c>
      <c r="AC336" s="18">
        <f t="shared" si="2"/>
        <v>7</v>
      </c>
      <c r="AD336" s="18">
        <f t="shared" si="2"/>
        <v>15</v>
      </c>
      <c r="AE336" s="18">
        <f t="shared" si="2"/>
        <v>14</v>
      </c>
      <c r="AF336" s="18">
        <f t="shared" si="2"/>
        <v>12</v>
      </c>
      <c r="AG336" s="19">
        <f t="shared" si="2"/>
        <v>15</v>
      </c>
      <c r="AH336" s="19">
        <f t="shared" si="2"/>
        <v>17</v>
      </c>
      <c r="AI336" s="19">
        <f t="shared" si="2"/>
        <v>11</v>
      </c>
      <c r="AJ336" s="19">
        <f t="shared" si="2"/>
        <v>15</v>
      </c>
      <c r="AK336" s="19">
        <f t="shared" si="2"/>
        <v>12</v>
      </c>
      <c r="AL336" s="19">
        <f t="shared" si="2"/>
        <v>10</v>
      </c>
      <c r="AM336" s="15">
        <f t="shared" si="2"/>
        <v>14</v>
      </c>
      <c r="AN336" s="15">
        <f t="shared" si="2"/>
        <v>14</v>
      </c>
      <c r="AO336" s="15">
        <f t="shared" ref="AO336:BM336" si="3">COUNTIF(AO$2:AO$333, "±1 week behind")</f>
        <v>11</v>
      </c>
      <c r="AP336" s="15">
        <f t="shared" si="3"/>
        <v>17</v>
      </c>
      <c r="AQ336" s="15">
        <f t="shared" si="3"/>
        <v>15</v>
      </c>
      <c r="AR336" s="15">
        <f t="shared" si="3"/>
        <v>16</v>
      </c>
      <c r="AS336" s="15">
        <f t="shared" si="3"/>
        <v>21</v>
      </c>
      <c r="AT336" s="15">
        <f t="shared" si="3"/>
        <v>17</v>
      </c>
      <c r="AU336" s="15">
        <f t="shared" si="3"/>
        <v>15</v>
      </c>
      <c r="AV336" s="20">
        <f t="shared" si="3"/>
        <v>4</v>
      </c>
      <c r="AW336" s="20">
        <f t="shared" si="3"/>
        <v>3</v>
      </c>
      <c r="AX336" s="20">
        <f t="shared" si="3"/>
        <v>8</v>
      </c>
      <c r="AY336" s="20">
        <f t="shared" si="3"/>
        <v>5</v>
      </c>
      <c r="AZ336" s="20">
        <f t="shared" si="3"/>
        <v>4</v>
      </c>
      <c r="BA336" s="20">
        <f t="shared" si="3"/>
        <v>12</v>
      </c>
      <c r="BB336" s="20">
        <f t="shared" si="3"/>
        <v>8</v>
      </c>
      <c r="BC336" s="20">
        <f t="shared" si="3"/>
        <v>4</v>
      </c>
      <c r="BD336" s="20">
        <f t="shared" si="3"/>
        <v>9</v>
      </c>
      <c r="BE336" s="21">
        <f t="shared" si="3"/>
        <v>2</v>
      </c>
      <c r="BF336" s="21">
        <f t="shared" si="3"/>
        <v>7</v>
      </c>
      <c r="BG336" s="21">
        <f t="shared" si="3"/>
        <v>8</v>
      </c>
      <c r="BH336" s="21">
        <f t="shared" si="3"/>
        <v>6</v>
      </c>
      <c r="BI336" s="21">
        <f t="shared" si="3"/>
        <v>5</v>
      </c>
      <c r="BJ336" s="21">
        <f t="shared" si="3"/>
        <v>9</v>
      </c>
      <c r="BK336" s="21">
        <f t="shared" si="3"/>
        <v>8</v>
      </c>
      <c r="BL336" s="21">
        <f t="shared" si="3"/>
        <v>7</v>
      </c>
      <c r="BM336" s="21">
        <f t="shared" si="3"/>
        <v>6</v>
      </c>
      <c r="BN336" s="13" t="s">
        <v>96</v>
      </c>
    </row>
    <row r="337" spans="2:66" s="13" customFormat="1" ht="15.75" customHeight="1" x14ac:dyDescent="0.3">
      <c r="H337" s="13" t="s">
        <v>78</v>
      </c>
      <c r="I337" s="14">
        <f t="shared" ref="I337:AN337" si="4">COUNTIF(I$2:I$333, "±2 weeks behind")</f>
        <v>1</v>
      </c>
      <c r="J337" s="14">
        <f t="shared" si="4"/>
        <v>3</v>
      </c>
      <c r="K337" s="14">
        <f t="shared" si="4"/>
        <v>2</v>
      </c>
      <c r="L337" s="14">
        <f t="shared" si="4"/>
        <v>0</v>
      </c>
      <c r="M337" s="15">
        <f t="shared" si="4"/>
        <v>3</v>
      </c>
      <c r="N337" s="15">
        <f t="shared" si="4"/>
        <v>4</v>
      </c>
      <c r="O337" s="15">
        <f t="shared" si="4"/>
        <v>4</v>
      </c>
      <c r="P337" s="15">
        <f t="shared" si="4"/>
        <v>3</v>
      </c>
      <c r="Q337" s="16">
        <f t="shared" si="4"/>
        <v>1</v>
      </c>
      <c r="R337" s="16">
        <f t="shared" si="4"/>
        <v>2</v>
      </c>
      <c r="S337" s="16">
        <f t="shared" si="4"/>
        <v>2</v>
      </c>
      <c r="T337" s="16">
        <f t="shared" si="4"/>
        <v>2</v>
      </c>
      <c r="U337" s="17">
        <f t="shared" si="4"/>
        <v>1</v>
      </c>
      <c r="V337" s="17">
        <f t="shared" si="4"/>
        <v>1</v>
      </c>
      <c r="W337" s="17">
        <f t="shared" si="4"/>
        <v>3</v>
      </c>
      <c r="X337" s="17">
        <f t="shared" si="4"/>
        <v>2</v>
      </c>
      <c r="Y337" s="17">
        <f t="shared" si="4"/>
        <v>3</v>
      </c>
      <c r="Z337" s="17">
        <f t="shared" si="4"/>
        <v>3</v>
      </c>
      <c r="AA337" s="18">
        <f t="shared" si="4"/>
        <v>2</v>
      </c>
      <c r="AB337" s="18">
        <f t="shared" si="4"/>
        <v>2</v>
      </c>
      <c r="AC337" s="18">
        <f t="shared" si="4"/>
        <v>5</v>
      </c>
      <c r="AD337" s="18">
        <f t="shared" si="4"/>
        <v>0</v>
      </c>
      <c r="AE337" s="18">
        <f t="shared" si="4"/>
        <v>2</v>
      </c>
      <c r="AF337" s="18">
        <f t="shared" si="4"/>
        <v>2</v>
      </c>
      <c r="AG337" s="19">
        <f t="shared" si="4"/>
        <v>2</v>
      </c>
      <c r="AH337" s="19">
        <f t="shared" si="4"/>
        <v>3</v>
      </c>
      <c r="AI337" s="19">
        <f t="shared" si="4"/>
        <v>4</v>
      </c>
      <c r="AJ337" s="19">
        <f t="shared" si="4"/>
        <v>1</v>
      </c>
      <c r="AK337" s="19">
        <f t="shared" si="4"/>
        <v>1</v>
      </c>
      <c r="AL337" s="19">
        <f t="shared" si="4"/>
        <v>3</v>
      </c>
      <c r="AM337" s="15">
        <f t="shared" si="4"/>
        <v>0</v>
      </c>
      <c r="AN337" s="15">
        <f t="shared" si="4"/>
        <v>4</v>
      </c>
      <c r="AO337" s="15">
        <f t="shared" ref="AO337:BM337" si="5">COUNTIF(AO$2:AO$333, "±2 weeks behind")</f>
        <v>2</v>
      </c>
      <c r="AP337" s="15">
        <f t="shared" si="5"/>
        <v>2</v>
      </c>
      <c r="AQ337" s="15">
        <f t="shared" si="5"/>
        <v>2</v>
      </c>
      <c r="AR337" s="15">
        <f t="shared" si="5"/>
        <v>3</v>
      </c>
      <c r="AS337" s="15">
        <f t="shared" si="5"/>
        <v>2</v>
      </c>
      <c r="AT337" s="15">
        <f t="shared" si="5"/>
        <v>2</v>
      </c>
      <c r="AU337" s="15">
        <f t="shared" si="5"/>
        <v>4</v>
      </c>
      <c r="AV337" s="20">
        <f t="shared" si="5"/>
        <v>2</v>
      </c>
      <c r="AW337" s="20">
        <f t="shared" si="5"/>
        <v>4</v>
      </c>
      <c r="AX337" s="20">
        <f t="shared" si="5"/>
        <v>2</v>
      </c>
      <c r="AY337" s="20">
        <f t="shared" si="5"/>
        <v>2</v>
      </c>
      <c r="AZ337" s="20">
        <f t="shared" si="5"/>
        <v>1</v>
      </c>
      <c r="BA337" s="20">
        <f t="shared" si="5"/>
        <v>3</v>
      </c>
      <c r="BB337" s="20">
        <f t="shared" si="5"/>
        <v>2</v>
      </c>
      <c r="BC337" s="20">
        <f t="shared" si="5"/>
        <v>3</v>
      </c>
      <c r="BD337" s="20">
        <f t="shared" si="5"/>
        <v>0</v>
      </c>
      <c r="BE337" s="21">
        <f t="shared" si="5"/>
        <v>1</v>
      </c>
      <c r="BF337" s="21">
        <f t="shared" si="5"/>
        <v>4</v>
      </c>
      <c r="BG337" s="21">
        <f t="shared" si="5"/>
        <v>1</v>
      </c>
      <c r="BH337" s="21">
        <f t="shared" si="5"/>
        <v>4</v>
      </c>
      <c r="BI337" s="21">
        <f t="shared" si="5"/>
        <v>0</v>
      </c>
      <c r="BJ337" s="21">
        <f t="shared" si="5"/>
        <v>1</v>
      </c>
      <c r="BK337" s="21">
        <f t="shared" si="5"/>
        <v>1</v>
      </c>
      <c r="BL337" s="21">
        <f t="shared" si="5"/>
        <v>2</v>
      </c>
      <c r="BM337" s="21">
        <f t="shared" si="5"/>
        <v>0</v>
      </c>
      <c r="BN337" s="13" t="s">
        <v>96</v>
      </c>
    </row>
    <row r="338" spans="2:66" s="13" customFormat="1" ht="15.75" customHeight="1" x14ac:dyDescent="0.3">
      <c r="H338" s="13" t="s">
        <v>90</v>
      </c>
      <c r="I338" s="14">
        <f t="shared" ref="I338:AN338" si="6">COUNTIF(I$2:I$333, "±3 weeks behind")</f>
        <v>0</v>
      </c>
      <c r="J338" s="14">
        <f t="shared" si="6"/>
        <v>0</v>
      </c>
      <c r="K338" s="14">
        <f t="shared" si="6"/>
        <v>0</v>
      </c>
      <c r="L338" s="14">
        <f t="shared" si="6"/>
        <v>0</v>
      </c>
      <c r="M338" s="15">
        <f t="shared" si="6"/>
        <v>0</v>
      </c>
      <c r="N338" s="15">
        <f t="shared" si="6"/>
        <v>0</v>
      </c>
      <c r="O338" s="15">
        <f t="shared" si="6"/>
        <v>0</v>
      </c>
      <c r="P338" s="15">
        <f t="shared" si="6"/>
        <v>0</v>
      </c>
      <c r="Q338" s="16">
        <f t="shared" si="6"/>
        <v>0</v>
      </c>
      <c r="R338" s="16">
        <f t="shared" si="6"/>
        <v>0</v>
      </c>
      <c r="S338" s="16">
        <f t="shared" si="6"/>
        <v>1</v>
      </c>
      <c r="T338" s="16">
        <f t="shared" si="6"/>
        <v>0</v>
      </c>
      <c r="U338" s="17">
        <f t="shared" si="6"/>
        <v>0</v>
      </c>
      <c r="V338" s="17">
        <f t="shared" si="6"/>
        <v>2</v>
      </c>
      <c r="W338" s="17">
        <f t="shared" si="6"/>
        <v>0</v>
      </c>
      <c r="X338" s="17">
        <f t="shared" si="6"/>
        <v>0</v>
      </c>
      <c r="Y338" s="17">
        <f t="shared" si="6"/>
        <v>0</v>
      </c>
      <c r="Z338" s="17">
        <f t="shared" si="6"/>
        <v>1</v>
      </c>
      <c r="AA338" s="18">
        <f t="shared" si="6"/>
        <v>0</v>
      </c>
      <c r="AB338" s="18">
        <f t="shared" si="6"/>
        <v>1</v>
      </c>
      <c r="AC338" s="18">
        <f t="shared" si="6"/>
        <v>0</v>
      </c>
      <c r="AD338" s="18">
        <f t="shared" si="6"/>
        <v>0</v>
      </c>
      <c r="AE338" s="18">
        <f t="shared" si="6"/>
        <v>0</v>
      </c>
      <c r="AF338" s="18">
        <f t="shared" si="6"/>
        <v>1</v>
      </c>
      <c r="AG338" s="19">
        <f t="shared" si="6"/>
        <v>0</v>
      </c>
      <c r="AH338" s="19">
        <f t="shared" si="6"/>
        <v>1</v>
      </c>
      <c r="AI338" s="19">
        <f t="shared" si="6"/>
        <v>1</v>
      </c>
      <c r="AJ338" s="19">
        <f t="shared" si="6"/>
        <v>0</v>
      </c>
      <c r="AK338" s="19">
        <f t="shared" si="6"/>
        <v>0</v>
      </c>
      <c r="AL338" s="19">
        <f t="shared" si="6"/>
        <v>0</v>
      </c>
      <c r="AM338" s="15">
        <f t="shared" si="6"/>
        <v>0</v>
      </c>
      <c r="AN338" s="15">
        <f t="shared" si="6"/>
        <v>1</v>
      </c>
      <c r="AO338" s="15">
        <f t="shared" ref="AO338:BM338" si="7">COUNTIF(AO$2:AO$333, "±3 weeks behind")</f>
        <v>0</v>
      </c>
      <c r="AP338" s="15">
        <f t="shared" si="7"/>
        <v>0</v>
      </c>
      <c r="AQ338" s="15">
        <f t="shared" si="7"/>
        <v>0</v>
      </c>
      <c r="AR338" s="15">
        <f t="shared" si="7"/>
        <v>0</v>
      </c>
      <c r="AS338" s="15">
        <f t="shared" si="7"/>
        <v>0</v>
      </c>
      <c r="AT338" s="15">
        <f t="shared" si="7"/>
        <v>0</v>
      </c>
      <c r="AU338" s="15">
        <f t="shared" si="7"/>
        <v>0</v>
      </c>
      <c r="AV338" s="20">
        <f t="shared" si="7"/>
        <v>0</v>
      </c>
      <c r="AW338" s="20">
        <f t="shared" si="7"/>
        <v>0</v>
      </c>
      <c r="AX338" s="20">
        <f t="shared" si="7"/>
        <v>0</v>
      </c>
      <c r="AY338" s="20">
        <f t="shared" si="7"/>
        <v>0</v>
      </c>
      <c r="AZ338" s="20">
        <f t="shared" si="7"/>
        <v>0</v>
      </c>
      <c r="BA338" s="20">
        <f t="shared" si="7"/>
        <v>0</v>
      </c>
      <c r="BB338" s="20">
        <f t="shared" si="7"/>
        <v>0</v>
      </c>
      <c r="BC338" s="20">
        <f t="shared" si="7"/>
        <v>0</v>
      </c>
      <c r="BD338" s="20">
        <f t="shared" si="7"/>
        <v>0</v>
      </c>
      <c r="BE338" s="21">
        <f t="shared" si="7"/>
        <v>0</v>
      </c>
      <c r="BF338" s="21">
        <f t="shared" si="7"/>
        <v>0</v>
      </c>
      <c r="BG338" s="21">
        <f t="shared" si="7"/>
        <v>0</v>
      </c>
      <c r="BH338" s="21">
        <f t="shared" si="7"/>
        <v>0</v>
      </c>
      <c r="BI338" s="21">
        <f t="shared" si="7"/>
        <v>0</v>
      </c>
      <c r="BJ338" s="21">
        <f t="shared" si="7"/>
        <v>0</v>
      </c>
      <c r="BK338" s="21">
        <f t="shared" si="7"/>
        <v>0</v>
      </c>
      <c r="BL338" s="21">
        <f t="shared" si="7"/>
        <v>0</v>
      </c>
      <c r="BM338" s="21">
        <f t="shared" si="7"/>
        <v>0</v>
      </c>
      <c r="BN338" s="13" t="s">
        <v>96</v>
      </c>
    </row>
    <row r="339" spans="2:66" s="13" customFormat="1" ht="15.75" customHeight="1" x14ac:dyDescent="0.3">
      <c r="H339" s="13" t="s">
        <v>89</v>
      </c>
      <c r="I339" s="14">
        <f t="shared" ref="I339:AN339" si="8">COUNTIF(I$2:I$333, "±4 weeks behind")</f>
        <v>1</v>
      </c>
      <c r="J339" s="14">
        <f t="shared" si="8"/>
        <v>0</v>
      </c>
      <c r="K339" s="14">
        <f t="shared" si="8"/>
        <v>0</v>
      </c>
      <c r="L339" s="14">
        <f t="shared" si="8"/>
        <v>0</v>
      </c>
      <c r="M339" s="15">
        <f t="shared" si="8"/>
        <v>0</v>
      </c>
      <c r="N339" s="15">
        <f t="shared" si="8"/>
        <v>0</v>
      </c>
      <c r="O339" s="15">
        <f t="shared" si="8"/>
        <v>0</v>
      </c>
      <c r="P339" s="15">
        <f t="shared" si="8"/>
        <v>0</v>
      </c>
      <c r="Q339" s="16">
        <f t="shared" si="8"/>
        <v>0</v>
      </c>
      <c r="R339" s="16">
        <f t="shared" si="8"/>
        <v>0</v>
      </c>
      <c r="S339" s="16">
        <f t="shared" si="8"/>
        <v>0</v>
      </c>
      <c r="T339" s="16">
        <f t="shared" si="8"/>
        <v>0</v>
      </c>
      <c r="U339" s="17">
        <f t="shared" si="8"/>
        <v>0</v>
      </c>
      <c r="V339" s="17">
        <f t="shared" si="8"/>
        <v>0</v>
      </c>
      <c r="W339" s="17">
        <f t="shared" si="8"/>
        <v>0</v>
      </c>
      <c r="X339" s="17">
        <f t="shared" si="8"/>
        <v>0</v>
      </c>
      <c r="Y339" s="17">
        <f t="shared" si="8"/>
        <v>0</v>
      </c>
      <c r="Z339" s="17">
        <f t="shared" si="8"/>
        <v>0</v>
      </c>
      <c r="AA339" s="18">
        <f t="shared" si="8"/>
        <v>0</v>
      </c>
      <c r="AB339" s="18">
        <f t="shared" si="8"/>
        <v>0</v>
      </c>
      <c r="AC339" s="18">
        <f t="shared" si="8"/>
        <v>0</v>
      </c>
      <c r="AD339" s="18">
        <f t="shared" si="8"/>
        <v>0</v>
      </c>
      <c r="AE339" s="18">
        <f t="shared" si="8"/>
        <v>0</v>
      </c>
      <c r="AF339" s="18">
        <f t="shared" si="8"/>
        <v>0</v>
      </c>
      <c r="AG339" s="19">
        <f t="shared" si="8"/>
        <v>0</v>
      </c>
      <c r="AH339" s="19">
        <f t="shared" si="8"/>
        <v>0</v>
      </c>
      <c r="AI339" s="19">
        <f t="shared" si="8"/>
        <v>0</v>
      </c>
      <c r="AJ339" s="19">
        <f t="shared" si="8"/>
        <v>1</v>
      </c>
      <c r="AK339" s="19">
        <f t="shared" si="8"/>
        <v>0</v>
      </c>
      <c r="AL339" s="19">
        <f t="shared" si="8"/>
        <v>0</v>
      </c>
      <c r="AM339" s="15">
        <f t="shared" si="8"/>
        <v>0</v>
      </c>
      <c r="AN339" s="15">
        <f t="shared" si="8"/>
        <v>0</v>
      </c>
      <c r="AO339" s="15">
        <f t="shared" ref="AO339:BM339" si="9">COUNTIF(AO$2:AO$333, "±4 weeks behind")</f>
        <v>0</v>
      </c>
      <c r="AP339" s="15">
        <f t="shared" si="9"/>
        <v>0</v>
      </c>
      <c r="AQ339" s="15">
        <f t="shared" si="9"/>
        <v>0</v>
      </c>
      <c r="AR339" s="15">
        <f t="shared" si="9"/>
        <v>0</v>
      </c>
      <c r="AS339" s="15">
        <f t="shared" si="9"/>
        <v>0</v>
      </c>
      <c r="AT339" s="15">
        <f t="shared" si="9"/>
        <v>0</v>
      </c>
      <c r="AU339" s="15">
        <f t="shared" si="9"/>
        <v>0</v>
      </c>
      <c r="AV339" s="20">
        <f t="shared" si="9"/>
        <v>2</v>
      </c>
      <c r="AW339" s="20">
        <f t="shared" si="9"/>
        <v>0</v>
      </c>
      <c r="AX339" s="20">
        <f t="shared" si="9"/>
        <v>0</v>
      </c>
      <c r="AY339" s="20">
        <f t="shared" si="9"/>
        <v>0</v>
      </c>
      <c r="AZ339" s="20">
        <f t="shared" si="9"/>
        <v>0</v>
      </c>
      <c r="BA339" s="20">
        <f t="shared" si="9"/>
        <v>0</v>
      </c>
      <c r="BB339" s="20">
        <f t="shared" si="9"/>
        <v>1</v>
      </c>
      <c r="BC339" s="20">
        <f t="shared" si="9"/>
        <v>0</v>
      </c>
      <c r="BD339" s="20">
        <f t="shared" si="9"/>
        <v>2</v>
      </c>
      <c r="BE339" s="21">
        <f t="shared" si="9"/>
        <v>1</v>
      </c>
      <c r="BF339" s="21">
        <f t="shared" si="9"/>
        <v>0</v>
      </c>
      <c r="BG339" s="21">
        <f t="shared" si="9"/>
        <v>0</v>
      </c>
      <c r="BH339" s="21">
        <f t="shared" si="9"/>
        <v>0</v>
      </c>
      <c r="BI339" s="21">
        <f t="shared" si="9"/>
        <v>0</v>
      </c>
      <c r="BJ339" s="21">
        <f t="shared" si="9"/>
        <v>0</v>
      </c>
      <c r="BK339" s="21">
        <f t="shared" si="9"/>
        <v>1</v>
      </c>
      <c r="BL339" s="21">
        <f t="shared" si="9"/>
        <v>1</v>
      </c>
      <c r="BM339" s="21">
        <f t="shared" si="9"/>
        <v>0</v>
      </c>
      <c r="BN339" s="13" t="s">
        <v>96</v>
      </c>
    </row>
    <row r="340" spans="2:66" s="11" customFormat="1" ht="15.75" customHeight="1" x14ac:dyDescent="0.3">
      <c r="H340" s="12" t="s">
        <v>95</v>
      </c>
      <c r="I340" s="12">
        <f>SUM(I335:I339)</f>
        <v>119</v>
      </c>
      <c r="J340" s="12">
        <f>SUM(J335:J339)</f>
        <v>119</v>
      </c>
      <c r="K340" s="12">
        <f t="shared" ref="K340:M340" si="10">SUM(K335:K339)</f>
        <v>117</v>
      </c>
      <c r="L340" s="12">
        <f t="shared" si="10"/>
        <v>116</v>
      </c>
      <c r="M340" s="12">
        <f t="shared" si="10"/>
        <v>116</v>
      </c>
      <c r="N340" s="12">
        <f t="shared" ref="N340" si="11">SUM(N335:N339)</f>
        <v>116</v>
      </c>
      <c r="O340" s="12">
        <f t="shared" ref="O340:P340" si="12">SUM(O335:O339)</f>
        <v>116</v>
      </c>
      <c r="P340" s="12">
        <f t="shared" si="12"/>
        <v>116</v>
      </c>
      <c r="Q340" s="12">
        <f t="shared" ref="Q340" si="13">SUM(Q335:Q339)</f>
        <v>116</v>
      </c>
      <c r="R340" s="12">
        <f>SUM(R335:R339)</f>
        <v>116</v>
      </c>
      <c r="S340" s="12">
        <f t="shared" ref="S340" si="14">SUM(S335:S339)</f>
        <v>116</v>
      </c>
      <c r="T340" s="12">
        <f t="shared" ref="T340" si="15">SUM(T335:T339)</f>
        <v>116</v>
      </c>
      <c r="U340" s="12">
        <f t="shared" ref="U340" si="16">SUM(U335:U339)</f>
        <v>115</v>
      </c>
      <c r="V340" s="12">
        <f t="shared" ref="V340" si="17">SUM(V335:V339)</f>
        <v>115</v>
      </c>
      <c r="W340" s="12">
        <f>SUM(W335:W339)</f>
        <v>114</v>
      </c>
      <c r="X340" s="12">
        <f t="shared" ref="X340" si="18">SUM(X335:X339)</f>
        <v>114</v>
      </c>
      <c r="Y340" s="12">
        <f t="shared" ref="Y340" si="19">SUM(Y335:Y339)</f>
        <v>115</v>
      </c>
      <c r="Z340" s="12">
        <f t="shared" ref="Z340" si="20">SUM(Z335:Z339)</f>
        <v>115</v>
      </c>
      <c r="AA340" s="12">
        <f t="shared" ref="AA340" si="21">SUM(AA335:AA339)</f>
        <v>112</v>
      </c>
      <c r="AB340" s="12">
        <f>SUM(AB335:AB339)</f>
        <v>111</v>
      </c>
      <c r="AC340" s="12">
        <f t="shared" ref="AC340" si="22">SUM(AC335:AC339)</f>
        <v>112</v>
      </c>
      <c r="AD340" s="12">
        <f t="shared" ref="AD340" si="23">SUM(AD335:AD339)</f>
        <v>111</v>
      </c>
      <c r="AE340" s="12">
        <f t="shared" ref="AE340" si="24">SUM(AE335:AE339)</f>
        <v>112</v>
      </c>
      <c r="AF340" s="12">
        <f>SUM(AF335:AF339)</f>
        <v>111</v>
      </c>
      <c r="AG340" s="12">
        <f t="shared" ref="AG340" si="25">SUM(AG335:AG339)</f>
        <v>112</v>
      </c>
      <c r="AH340" s="12">
        <f t="shared" ref="AH340" si="26">SUM(AH335:AH339)</f>
        <v>112</v>
      </c>
      <c r="AI340" s="12">
        <f t="shared" ref="AI340" si="27">SUM(AI335:AI339)</f>
        <v>111</v>
      </c>
      <c r="AJ340" s="12">
        <f t="shared" ref="AJ340" si="28">SUM(AJ335:AJ339)</f>
        <v>112</v>
      </c>
      <c r="AK340" s="12">
        <f t="shared" ref="AK340" si="29">SUM(AK335:AK339)</f>
        <v>112</v>
      </c>
      <c r="AL340" s="12">
        <f t="shared" ref="AL340" si="30">SUM(AL335:AL339)</f>
        <v>112</v>
      </c>
      <c r="AM340" s="12">
        <f t="shared" ref="AM340" si="31">SUM(AM335:AM339)</f>
        <v>111</v>
      </c>
      <c r="AN340" s="12">
        <f t="shared" ref="AN340" si="32">SUM(AN335:AN339)</f>
        <v>111</v>
      </c>
      <c r="AO340" s="12">
        <f t="shared" ref="AO340" si="33">SUM(AO335:AO339)</f>
        <v>110</v>
      </c>
      <c r="AP340" s="12">
        <f t="shared" ref="AP340" si="34">SUM(AP335:AP339)</f>
        <v>111</v>
      </c>
      <c r="AQ340" s="12">
        <f t="shared" ref="AQ340" si="35">SUM(AQ335:AQ339)</f>
        <v>111</v>
      </c>
      <c r="AR340" s="12">
        <f t="shared" ref="AR340" si="36">SUM(AR335:AR339)</f>
        <v>110</v>
      </c>
      <c r="AS340" s="12">
        <f t="shared" ref="AS340" si="37">SUM(AS335:AS339)</f>
        <v>110</v>
      </c>
      <c r="AT340" s="12">
        <f t="shared" ref="AT340" si="38">SUM(AT335:AT339)</f>
        <v>111</v>
      </c>
      <c r="AU340" s="12">
        <f t="shared" ref="AU340" si="39">SUM(AU335:AU339)</f>
        <v>111</v>
      </c>
      <c r="AV340" s="12">
        <f t="shared" ref="AV340" si="40">SUM(AV335:AV339)</f>
        <v>68</v>
      </c>
      <c r="AW340" s="12">
        <f t="shared" ref="AW340" si="41">SUM(AW335:AW339)</f>
        <v>67</v>
      </c>
      <c r="AX340" s="12">
        <f t="shared" ref="AX340" si="42">SUM(AX335:AX339)</f>
        <v>68</v>
      </c>
      <c r="AY340" s="12">
        <f t="shared" ref="AY340" si="43">SUM(AY335:AY339)</f>
        <v>68</v>
      </c>
      <c r="AZ340" s="12">
        <f t="shared" ref="AZ340" si="44">SUM(AZ335:AZ339)</f>
        <v>68</v>
      </c>
      <c r="BA340" s="12">
        <f t="shared" ref="BA340" si="45">SUM(BA335:BA339)</f>
        <v>68</v>
      </c>
      <c r="BB340" s="12">
        <f t="shared" ref="BB340" si="46">SUM(BB335:BB339)</f>
        <v>68</v>
      </c>
      <c r="BC340" s="12">
        <f t="shared" ref="BC340" si="47">SUM(BC335:BC339)</f>
        <v>68</v>
      </c>
      <c r="BD340" s="12">
        <f t="shared" ref="BD340" si="48">SUM(BD335:BD339)</f>
        <v>66</v>
      </c>
      <c r="BE340" s="12">
        <f t="shared" ref="BE340" si="49">SUM(BE335:BE339)</f>
        <v>66</v>
      </c>
      <c r="BF340" s="12">
        <f t="shared" ref="BF340" si="50">SUM(BF335:BF339)</f>
        <v>65</v>
      </c>
      <c r="BG340" s="12">
        <f t="shared" ref="BG340" si="51">SUM(BG335:BG339)</f>
        <v>66</v>
      </c>
      <c r="BH340" s="12">
        <f t="shared" ref="BH340" si="52">SUM(BH335:BH339)</f>
        <v>65</v>
      </c>
      <c r="BI340" s="12">
        <f t="shared" ref="BI340" si="53">SUM(BI335:BI339)</f>
        <v>66</v>
      </c>
      <c r="BJ340" s="12">
        <f t="shared" ref="BJ340" si="54">SUM(BJ335:BJ339)</f>
        <v>66</v>
      </c>
      <c r="BK340" s="12">
        <f t="shared" ref="BK340" si="55">SUM(BK335:BK339)</f>
        <v>65</v>
      </c>
      <c r="BL340" s="12">
        <f t="shared" ref="BL340:BM340" si="56">SUM(BL335:BL339)</f>
        <v>66</v>
      </c>
      <c r="BM340" s="12">
        <f t="shared" si="56"/>
        <v>65</v>
      </c>
      <c r="BN340" s="12" t="s">
        <v>96</v>
      </c>
    </row>
    <row r="341" spans="2:66" ht="15.75" customHeight="1" x14ac:dyDescent="0.25">
      <c r="B341" s="23" t="s">
        <v>69</v>
      </c>
      <c r="C341" s="1">
        <f>COUNTIF(C$2:C$333, "Alfred Nzo East")</f>
        <v>10</v>
      </c>
      <c r="BN341" s="10" t="s">
        <v>96</v>
      </c>
    </row>
    <row r="342" spans="2:66" ht="15.75" customHeight="1" x14ac:dyDescent="0.25">
      <c r="B342" s="23" t="s">
        <v>115</v>
      </c>
      <c r="C342" s="1">
        <f>COUNTIF(C$2:C$333, "Alfred Nzo West")</f>
        <v>12</v>
      </c>
    </row>
    <row r="343" spans="2:66" ht="15.75" customHeight="1" x14ac:dyDescent="0.25">
      <c r="B343" s="23" t="s">
        <v>116</v>
      </c>
      <c r="C343" s="1">
        <f>COUNTIF(C$2:C$333, "Amathole East")</f>
        <v>1</v>
      </c>
    </row>
    <row r="344" spans="2:66" ht="15.75" customHeight="1" x14ac:dyDescent="0.25">
      <c r="B344" s="23" t="s">
        <v>93</v>
      </c>
      <c r="C344" s="1">
        <f>COUNTIF(C$2:C$333, "Amathole West")</f>
        <v>2</v>
      </c>
    </row>
    <row r="345" spans="2:66" ht="15.75" customHeight="1" x14ac:dyDescent="0.25">
      <c r="B345" s="23" t="s">
        <v>66</v>
      </c>
      <c r="C345" s="1">
        <f>COUNTIF(C$2:C$333, "Buffalo City")</f>
        <v>30</v>
      </c>
    </row>
    <row r="346" spans="2:66" ht="15.75" customHeight="1" x14ac:dyDescent="0.25">
      <c r="B346" s="23" t="s">
        <v>105</v>
      </c>
      <c r="C346" s="1">
        <f>COUNTIF(C$2:C$333, "Chris Hani East")</f>
        <v>4</v>
      </c>
    </row>
    <row r="347" spans="2:66" ht="15.75" customHeight="1" x14ac:dyDescent="0.25">
      <c r="B347" s="23" t="s">
        <v>79</v>
      </c>
      <c r="C347" s="1">
        <f>COUNTIF(C$2:C$333, "Chris Hani West")</f>
        <v>26</v>
      </c>
    </row>
    <row r="348" spans="2:66" ht="15.75" customHeight="1" x14ac:dyDescent="0.25">
      <c r="B348" s="23" t="s">
        <v>84</v>
      </c>
      <c r="C348" s="1">
        <f>COUNTIF(C$2:C$333, "Joe Gqabi")</f>
        <v>11</v>
      </c>
    </row>
    <row r="349" spans="2:66" ht="15.75" customHeight="1" x14ac:dyDescent="0.25">
      <c r="B349" s="23" t="s">
        <v>97</v>
      </c>
      <c r="C349" s="1">
        <f>COUNTIF(C$2:C$333, "Nelson Mandela")</f>
        <v>28</v>
      </c>
    </row>
    <row r="350" spans="2:66" ht="15.75" customHeight="1" x14ac:dyDescent="0.25">
      <c r="B350" s="23" t="s">
        <v>110</v>
      </c>
      <c r="C350" s="1">
        <f>COUNTIF(C$2:C$333, "OR Tambo Coastal")</f>
        <v>6</v>
      </c>
    </row>
    <row r="351" spans="2:66" ht="15.75" customHeight="1" x14ac:dyDescent="0.25">
      <c r="B351" s="23" t="s">
        <v>117</v>
      </c>
      <c r="C351" s="1">
        <f>COUNTIF(C$2:C$333, "OR Tambo Inland")</f>
        <v>4</v>
      </c>
    </row>
    <row r="352" spans="2:66" ht="15.75" customHeight="1" x14ac:dyDescent="0.25">
      <c r="B352" s="23" t="s">
        <v>118</v>
      </c>
      <c r="C352" s="1">
        <f>COUNTIF(C$2:C$333, "Sarah Baartman")</f>
        <v>21</v>
      </c>
    </row>
    <row r="353" spans="3:3" ht="15.75" customHeight="1" x14ac:dyDescent="0.3">
      <c r="C353" s="12">
        <f>SUM(C341:C352)</f>
        <v>155</v>
      </c>
    </row>
  </sheetData>
  <autoFilter ref="A1:BT333"/>
  <sortState ref="A2:BT90">
    <sortCondition ref="C2:C90"/>
    <sortCondition ref="D2:D90"/>
  </sortState>
  <conditionalFormatting sqref="BO305:XFD333">
    <cfRule type="cellIs" dxfId="31" priority="14" operator="equal">
      <formula>"According to teaching plan"</formula>
    </cfRule>
    <cfRule type="cellIs" dxfId="30" priority="15" operator="equal">
      <formula>"±1 week behind"</formula>
    </cfRule>
    <cfRule type="cellIs" dxfId="29" priority="17" operator="equal">
      <formula>"±1 week behind"</formula>
    </cfRule>
    <cfRule type="cellIs" dxfId="28" priority="18" operator="equal">
      <formula>"±2 weeks behind"</formula>
    </cfRule>
    <cfRule type="cellIs" dxfId="27" priority="19" operator="equal">
      <formula>"±3 weeks behind"</formula>
    </cfRule>
    <cfRule type="cellIs" dxfId="26" priority="20" operator="equal">
      <formula>"±4 weeks behind"</formula>
    </cfRule>
  </conditionalFormatting>
  <conditionalFormatting sqref="I1:BO1 I305:BO1048576">
    <cfRule type="cellIs" dxfId="25" priority="9" operator="equal">
      <formula>"±4 weeks behind"</formula>
    </cfRule>
    <cfRule type="cellIs" dxfId="24" priority="10" operator="equal">
      <formula>"±3 weeks behind"</formula>
    </cfRule>
    <cfRule type="cellIs" dxfId="23" priority="11" operator="equal">
      <formula>"±2 weeks behind"</formula>
    </cfRule>
    <cfRule type="cellIs" dxfId="22" priority="12" operator="equal">
      <formula>"±1 week behind"</formula>
    </cfRule>
    <cfRule type="cellIs" dxfId="21" priority="13" operator="equal">
      <formula>"According to teaching plan"</formula>
    </cfRule>
  </conditionalFormatting>
  <conditionalFormatting sqref="E1 E305:E1048576">
    <cfRule type="duplicateValues" dxfId="20" priority="8"/>
  </conditionalFormatting>
  <conditionalFormatting sqref="E2:E304">
    <cfRule type="duplicateValues" dxfId="19" priority="7"/>
  </conditionalFormatting>
  <conditionalFormatting sqref="A2:XFD333">
    <cfRule type="cellIs" dxfId="18" priority="6" operator="equal">
      <formula>"According to Teaching Plan"</formula>
    </cfRule>
    <cfRule type="cellIs" dxfId="17" priority="5" operator="equal">
      <formula>"±1 week behind"</formula>
    </cfRule>
    <cfRule type="cellIs" dxfId="16" priority="4" operator="equal">
      <formula>350350125.5</formula>
    </cfRule>
    <cfRule type="cellIs" dxfId="15" priority="3" operator="equal">
      <formula>"±2 weeks behind"</formula>
    </cfRule>
    <cfRule type="cellIs" dxfId="14" priority="2" operator="equal">
      <formula>"±3 weeks behind"</formula>
    </cfRule>
    <cfRule type="cellIs" dxfId="13" priority="1" operator="equal">
      <formula>"±4 weeks behind"</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39"/>
  <sheetViews>
    <sheetView zoomScaleNormal="100" workbookViewId="0">
      <pane ySplit="1" topLeftCell="A2" activePane="bottomLeft" state="frozen"/>
      <selection activeCell="F1" sqref="F1"/>
      <selection pane="bottomLeft" activeCell="A2" sqref="A2"/>
    </sheetView>
  </sheetViews>
  <sheetFormatPr defaultColWidth="14.453125" defaultRowHeight="15.75" customHeight="1" x14ac:dyDescent="0.25"/>
  <cols>
    <col min="1" max="8" width="21.54296875" style="1" customWidth="1"/>
    <col min="9" max="48" width="21.54296875" style="9" customWidth="1"/>
    <col min="49" max="88" width="21.54296875" style="26" customWidth="1"/>
    <col min="89" max="128" width="21.54296875" style="3" customWidth="1"/>
    <col min="129" max="129" width="157.36328125" style="27" customWidth="1"/>
    <col min="130" max="135" width="21.54296875" style="1" customWidth="1"/>
    <col min="136" max="16384" width="14.453125" style="1"/>
  </cols>
  <sheetData>
    <row r="1" spans="1:130" s="40" customFormat="1" ht="30" customHeight="1" x14ac:dyDescent="0.3">
      <c r="A1" s="40" t="s">
        <v>0</v>
      </c>
      <c r="B1" s="40" t="s">
        <v>1</v>
      </c>
      <c r="C1" s="40" t="s">
        <v>2</v>
      </c>
      <c r="D1" s="40" t="s">
        <v>3</v>
      </c>
      <c r="E1" s="40" t="s">
        <v>4</v>
      </c>
      <c r="F1" s="40" t="s">
        <v>5</v>
      </c>
      <c r="G1" s="40" t="s">
        <v>6</v>
      </c>
      <c r="H1" s="40" t="s">
        <v>7</v>
      </c>
      <c r="I1" s="40" t="s">
        <v>511</v>
      </c>
      <c r="J1" s="40" t="s">
        <v>512</v>
      </c>
      <c r="K1" s="40" t="s">
        <v>513</v>
      </c>
      <c r="L1" s="40" t="s">
        <v>514</v>
      </c>
      <c r="M1" s="40" t="s">
        <v>515</v>
      </c>
      <c r="N1" s="40" t="s">
        <v>516</v>
      </c>
      <c r="O1" s="40" t="s">
        <v>517</v>
      </c>
      <c r="P1" s="40" t="s">
        <v>518</v>
      </c>
      <c r="Q1" s="40" t="s">
        <v>519</v>
      </c>
      <c r="R1" s="40" t="s">
        <v>520</v>
      </c>
      <c r="S1" s="40" t="s">
        <v>521</v>
      </c>
      <c r="T1" s="40" t="s">
        <v>522</v>
      </c>
      <c r="U1" s="40" t="s">
        <v>523</v>
      </c>
      <c r="V1" s="40" t="s">
        <v>524</v>
      </c>
      <c r="W1" s="40" t="s">
        <v>525</v>
      </c>
      <c r="X1" s="40" t="s">
        <v>526</v>
      </c>
      <c r="Y1" s="40" t="s">
        <v>527</v>
      </c>
      <c r="Z1" s="40" t="s">
        <v>528</v>
      </c>
      <c r="AA1" s="40" t="s">
        <v>529</v>
      </c>
      <c r="AB1" s="40" t="s">
        <v>530</v>
      </c>
      <c r="AC1" s="40" t="s">
        <v>531</v>
      </c>
      <c r="AD1" s="40" t="s">
        <v>532</v>
      </c>
      <c r="AE1" s="40" t="s">
        <v>533</v>
      </c>
      <c r="AF1" s="40" t="s">
        <v>534</v>
      </c>
      <c r="AG1" s="40" t="s">
        <v>535</v>
      </c>
      <c r="AH1" s="40" t="s">
        <v>536</v>
      </c>
      <c r="AI1" s="40" t="s">
        <v>537</v>
      </c>
      <c r="AJ1" s="40" t="s">
        <v>538</v>
      </c>
      <c r="AK1" s="40" t="s">
        <v>539</v>
      </c>
      <c r="AL1" s="40" t="s">
        <v>540</v>
      </c>
      <c r="AM1" s="40" t="s">
        <v>541</v>
      </c>
      <c r="AN1" s="40" t="s">
        <v>542</v>
      </c>
      <c r="AO1" s="40" t="s">
        <v>543</v>
      </c>
      <c r="AP1" s="40" t="s">
        <v>544</v>
      </c>
      <c r="AQ1" s="40" t="s">
        <v>545</v>
      </c>
      <c r="AR1" s="40" t="s">
        <v>546</v>
      </c>
      <c r="AS1" s="40" t="s">
        <v>547</v>
      </c>
      <c r="AT1" s="40" t="s">
        <v>548</v>
      </c>
      <c r="AU1" s="40" t="s">
        <v>549</v>
      </c>
      <c r="AV1" s="40" t="s">
        <v>550</v>
      </c>
      <c r="AW1" s="40" t="s">
        <v>551</v>
      </c>
      <c r="AX1" s="40" t="s">
        <v>552</v>
      </c>
      <c r="AY1" s="40" t="s">
        <v>553</v>
      </c>
      <c r="AZ1" s="40" t="s">
        <v>554</v>
      </c>
      <c r="BA1" s="40" t="s">
        <v>555</v>
      </c>
      <c r="BB1" s="40" t="s">
        <v>556</v>
      </c>
      <c r="BC1" s="40" t="s">
        <v>557</v>
      </c>
      <c r="BD1" s="40" t="s">
        <v>558</v>
      </c>
      <c r="BE1" s="40" t="s">
        <v>559</v>
      </c>
      <c r="BF1" s="40" t="s">
        <v>560</v>
      </c>
      <c r="BG1" s="40" t="s">
        <v>561</v>
      </c>
      <c r="BH1" s="40" t="s">
        <v>562</v>
      </c>
      <c r="BI1" s="40" t="s">
        <v>563</v>
      </c>
      <c r="BJ1" s="40" t="s">
        <v>564</v>
      </c>
      <c r="BK1" s="40" t="s">
        <v>565</v>
      </c>
      <c r="BL1" s="40" t="s">
        <v>566</v>
      </c>
      <c r="BM1" s="40" t="s">
        <v>567</v>
      </c>
      <c r="BN1" s="40" t="s">
        <v>568</v>
      </c>
      <c r="BO1" s="40" t="s">
        <v>569</v>
      </c>
      <c r="BP1" s="40" t="s">
        <v>570</v>
      </c>
      <c r="BQ1" s="40" t="s">
        <v>571</v>
      </c>
      <c r="BR1" s="40" t="s">
        <v>572</v>
      </c>
      <c r="BS1" s="40" t="s">
        <v>573</v>
      </c>
      <c r="BT1" s="40" t="s">
        <v>574</v>
      </c>
      <c r="BU1" s="40" t="s">
        <v>575</v>
      </c>
      <c r="BV1" s="40" t="s">
        <v>576</v>
      </c>
      <c r="BW1" s="40" t="s">
        <v>577</v>
      </c>
      <c r="BX1" s="40" t="s">
        <v>578</v>
      </c>
      <c r="BY1" s="40" t="s">
        <v>579</v>
      </c>
      <c r="BZ1" s="40" t="s">
        <v>580</v>
      </c>
      <c r="CA1" s="40" t="s">
        <v>581</v>
      </c>
      <c r="CB1" s="40" t="s">
        <v>582</v>
      </c>
      <c r="CC1" s="40" t="s">
        <v>583</v>
      </c>
      <c r="CD1" s="40" t="s">
        <v>584</v>
      </c>
      <c r="CE1" s="40" t="s">
        <v>585</v>
      </c>
      <c r="CF1" s="40" t="s">
        <v>586</v>
      </c>
      <c r="CG1" s="40" t="s">
        <v>587</v>
      </c>
      <c r="CH1" s="40" t="s">
        <v>588</v>
      </c>
      <c r="CI1" s="40" t="s">
        <v>589</v>
      </c>
      <c r="CJ1" s="40" t="s">
        <v>590</v>
      </c>
      <c r="CK1" s="40" t="s">
        <v>591</v>
      </c>
      <c r="CL1" s="40" t="s">
        <v>592</v>
      </c>
      <c r="CM1" s="40" t="s">
        <v>593</v>
      </c>
      <c r="CN1" s="40" t="s">
        <v>594</v>
      </c>
      <c r="CO1" s="40" t="s">
        <v>595</v>
      </c>
      <c r="CP1" s="40" t="s">
        <v>596</v>
      </c>
      <c r="CQ1" s="40" t="s">
        <v>597</v>
      </c>
      <c r="CR1" s="40" t="s">
        <v>598</v>
      </c>
      <c r="CS1" s="40" t="s">
        <v>599</v>
      </c>
      <c r="CT1" s="40" t="s">
        <v>600</v>
      </c>
      <c r="CU1" s="40" t="s">
        <v>601</v>
      </c>
      <c r="CV1" s="40" t="s">
        <v>602</v>
      </c>
      <c r="CW1" s="40" t="s">
        <v>603</v>
      </c>
      <c r="CX1" s="40" t="s">
        <v>604</v>
      </c>
      <c r="CY1" s="40" t="s">
        <v>605</v>
      </c>
      <c r="CZ1" s="40" t="s">
        <v>606</v>
      </c>
      <c r="DA1" s="40" t="s">
        <v>607</v>
      </c>
      <c r="DB1" s="40" t="s">
        <v>608</v>
      </c>
      <c r="DC1" s="40" t="s">
        <v>609</v>
      </c>
      <c r="DD1" s="40" t="s">
        <v>610</v>
      </c>
      <c r="DE1" s="40" t="s">
        <v>611</v>
      </c>
      <c r="DF1" s="40" t="s">
        <v>612</v>
      </c>
      <c r="DG1" s="40" t="s">
        <v>613</v>
      </c>
      <c r="DH1" s="40" t="s">
        <v>614</v>
      </c>
      <c r="DI1" s="40" t="s">
        <v>615</v>
      </c>
      <c r="DJ1" s="40" t="s">
        <v>616</v>
      </c>
      <c r="DK1" s="40" t="s">
        <v>617</v>
      </c>
      <c r="DL1" s="40" t="s">
        <v>618</v>
      </c>
      <c r="DM1" s="40" t="s">
        <v>619</v>
      </c>
      <c r="DN1" s="40" t="s">
        <v>620</v>
      </c>
      <c r="DO1" s="40" t="s">
        <v>621</v>
      </c>
      <c r="DP1" s="40" t="s">
        <v>622</v>
      </c>
      <c r="DQ1" s="40" t="s">
        <v>623</v>
      </c>
      <c r="DR1" s="40" t="s">
        <v>624</v>
      </c>
      <c r="DS1" s="40" t="s">
        <v>625</v>
      </c>
      <c r="DT1" s="40" t="s">
        <v>626</v>
      </c>
      <c r="DU1" s="40" t="s">
        <v>627</v>
      </c>
      <c r="DV1" s="40" t="s">
        <v>628</v>
      </c>
      <c r="DW1" s="40" t="s">
        <v>629</v>
      </c>
      <c r="DX1" s="40" t="s">
        <v>630</v>
      </c>
      <c r="DY1" s="40" t="s">
        <v>631</v>
      </c>
      <c r="DZ1" s="40" t="s">
        <v>347</v>
      </c>
    </row>
    <row r="2" spans="1:130" s="34" customFormat="1" ht="12.5" x14ac:dyDescent="0.25">
      <c r="A2" s="31">
        <v>43713.451877106483</v>
      </c>
      <c r="B2" s="32" t="s">
        <v>296</v>
      </c>
      <c r="C2" s="32" t="s">
        <v>69</v>
      </c>
      <c r="D2" s="32" t="s">
        <v>663</v>
      </c>
      <c r="E2" s="32">
        <v>200500205</v>
      </c>
      <c r="F2" s="32" t="s">
        <v>297</v>
      </c>
      <c r="G2" s="33" t="s">
        <v>298</v>
      </c>
      <c r="H2" s="32" t="s">
        <v>664</v>
      </c>
      <c r="I2" s="32" t="s">
        <v>68</v>
      </c>
      <c r="N2" s="32" t="s">
        <v>68</v>
      </c>
      <c r="P2" s="32" t="s">
        <v>68</v>
      </c>
      <c r="W2" s="32" t="s">
        <v>68</v>
      </c>
      <c r="Z2" s="32" t="s">
        <v>68</v>
      </c>
      <c r="AB2" s="32" t="s">
        <v>68</v>
      </c>
      <c r="AC2" s="32" t="s">
        <v>68</v>
      </c>
      <c r="AG2" s="32" t="s">
        <v>68</v>
      </c>
      <c r="AH2" s="32" t="s">
        <v>68</v>
      </c>
      <c r="AI2" s="32" t="s">
        <v>68</v>
      </c>
      <c r="AL2" s="32" t="s">
        <v>68</v>
      </c>
      <c r="AO2" s="32" t="s">
        <v>68</v>
      </c>
      <c r="AU2" s="32" t="s">
        <v>68</v>
      </c>
      <c r="AW2" s="32" t="s">
        <v>68</v>
      </c>
      <c r="BB2" s="32" t="s">
        <v>68</v>
      </c>
      <c r="BD2" s="32" t="s">
        <v>68</v>
      </c>
      <c r="BK2" s="32" t="s">
        <v>68</v>
      </c>
      <c r="BN2" s="32" t="s">
        <v>68</v>
      </c>
      <c r="BP2" s="32" t="s">
        <v>68</v>
      </c>
      <c r="BQ2" s="32" t="s">
        <v>68</v>
      </c>
      <c r="BU2" s="32" t="s">
        <v>68</v>
      </c>
      <c r="BV2" s="32" t="s">
        <v>68</v>
      </c>
      <c r="BW2" s="32" t="s">
        <v>68</v>
      </c>
      <c r="BZ2" s="32" t="s">
        <v>68</v>
      </c>
      <c r="CC2" s="32" t="s">
        <v>68</v>
      </c>
      <c r="CI2" s="32" t="s">
        <v>68</v>
      </c>
      <c r="CK2" s="32" t="s">
        <v>68</v>
      </c>
      <c r="CP2" s="32" t="s">
        <v>68</v>
      </c>
      <c r="CR2" s="32" t="s">
        <v>68</v>
      </c>
      <c r="CY2" s="32" t="s">
        <v>68</v>
      </c>
      <c r="DB2" s="32" t="s">
        <v>68</v>
      </c>
      <c r="DD2" s="32" t="s">
        <v>68</v>
      </c>
      <c r="DE2" s="32" t="s">
        <v>68</v>
      </c>
      <c r="DI2" s="32" t="s">
        <v>68</v>
      </c>
      <c r="DJ2" s="32" t="s">
        <v>68</v>
      </c>
      <c r="DK2" s="32" t="s">
        <v>68</v>
      </c>
      <c r="DM2" s="32" t="s">
        <v>68</v>
      </c>
      <c r="DN2" s="32" t="s">
        <v>68</v>
      </c>
      <c r="DQ2" s="32" t="s">
        <v>68</v>
      </c>
      <c r="DW2" s="32" t="s">
        <v>68</v>
      </c>
      <c r="DZ2" s="32" t="s">
        <v>665</v>
      </c>
    </row>
    <row r="3" spans="1:130" s="34" customFormat="1" ht="12.5" x14ac:dyDescent="0.25">
      <c r="A3" s="31">
        <v>43707.663760173615</v>
      </c>
      <c r="B3" s="32" t="s">
        <v>666</v>
      </c>
      <c r="C3" s="32" t="s">
        <v>69</v>
      </c>
      <c r="D3" s="32" t="s">
        <v>667</v>
      </c>
      <c r="E3" s="32">
        <v>200501457</v>
      </c>
      <c r="F3" s="32" t="s">
        <v>668</v>
      </c>
      <c r="G3" s="32" t="s">
        <v>669</v>
      </c>
      <c r="H3" s="32" t="s">
        <v>664</v>
      </c>
      <c r="I3" s="32" t="s">
        <v>70</v>
      </c>
      <c r="N3" s="32" t="s">
        <v>68</v>
      </c>
      <c r="P3" s="32" t="s">
        <v>68</v>
      </c>
      <c r="W3" s="32" t="s">
        <v>68</v>
      </c>
      <c r="Z3" s="32" t="s">
        <v>68</v>
      </c>
      <c r="AB3" s="32" t="s">
        <v>68</v>
      </c>
      <c r="AG3" s="32" t="s">
        <v>70</v>
      </c>
      <c r="AH3" s="32" t="s">
        <v>70</v>
      </c>
      <c r="AI3" s="32" t="s">
        <v>68</v>
      </c>
      <c r="AL3" s="32" t="s">
        <v>68</v>
      </c>
      <c r="AO3" s="32" t="s">
        <v>68</v>
      </c>
      <c r="AW3" s="32" t="s">
        <v>68</v>
      </c>
      <c r="BB3" s="32" t="s">
        <v>68</v>
      </c>
      <c r="BD3" s="32" t="s">
        <v>68</v>
      </c>
      <c r="BK3" s="32" t="s">
        <v>68</v>
      </c>
      <c r="BN3" s="32" t="s">
        <v>68</v>
      </c>
      <c r="BP3" s="32" t="s">
        <v>68</v>
      </c>
      <c r="BU3" s="32" t="s">
        <v>70</v>
      </c>
      <c r="BV3" s="32" t="s">
        <v>70</v>
      </c>
      <c r="BW3" s="32" t="s">
        <v>68</v>
      </c>
      <c r="BY3" s="32" t="s">
        <v>68</v>
      </c>
      <c r="BZ3" s="32" t="s">
        <v>68</v>
      </c>
      <c r="CC3" s="32" t="s">
        <v>68</v>
      </c>
      <c r="CK3" s="32" t="s">
        <v>68</v>
      </c>
      <c r="CP3" s="32" t="s">
        <v>68</v>
      </c>
      <c r="CR3" s="32" t="s">
        <v>68</v>
      </c>
      <c r="CY3" s="32" t="s">
        <v>68</v>
      </c>
      <c r="DB3" s="32" t="s">
        <v>68</v>
      </c>
      <c r="DD3" s="32" t="s">
        <v>68</v>
      </c>
      <c r="DI3" s="32" t="s">
        <v>68</v>
      </c>
      <c r="DJ3" s="32" t="s">
        <v>68</v>
      </c>
      <c r="DK3" s="32" t="s">
        <v>68</v>
      </c>
      <c r="DM3" s="32" t="s">
        <v>68</v>
      </c>
      <c r="DN3" s="32" t="s">
        <v>68</v>
      </c>
      <c r="DQ3" s="32" t="s">
        <v>68</v>
      </c>
      <c r="DZ3" s="32" t="s">
        <v>294</v>
      </c>
    </row>
    <row r="4" spans="1:130" s="34" customFormat="1" ht="12.5" x14ac:dyDescent="0.25">
      <c r="A4" s="31">
        <v>43710.440200949073</v>
      </c>
      <c r="B4" s="32" t="s">
        <v>307</v>
      </c>
      <c r="C4" s="32" t="s">
        <v>115</v>
      </c>
      <c r="D4" s="32" t="s">
        <v>670</v>
      </c>
      <c r="E4" s="32">
        <v>200500119</v>
      </c>
      <c r="F4" s="32" t="s">
        <v>671</v>
      </c>
      <c r="G4" s="32" t="s">
        <v>672</v>
      </c>
      <c r="H4" s="32" t="s">
        <v>664</v>
      </c>
      <c r="I4" s="32" t="s">
        <v>68</v>
      </c>
      <c r="N4" s="32" t="s">
        <v>68</v>
      </c>
      <c r="P4" s="32" t="s">
        <v>68</v>
      </c>
      <c r="S4" s="32" t="s">
        <v>68</v>
      </c>
      <c r="W4" s="32" t="s">
        <v>68</v>
      </c>
      <c r="Z4" s="32" t="s">
        <v>68</v>
      </c>
      <c r="AB4" s="32" t="s">
        <v>68</v>
      </c>
      <c r="AC4" s="32" t="s">
        <v>68</v>
      </c>
      <c r="AG4" s="32" t="s">
        <v>68</v>
      </c>
      <c r="AH4" s="32" t="s">
        <v>68</v>
      </c>
      <c r="AI4" s="32" t="s">
        <v>68</v>
      </c>
      <c r="AK4" s="32" t="s">
        <v>68</v>
      </c>
      <c r="AL4" s="32" t="s">
        <v>68</v>
      </c>
      <c r="AO4" s="32" t="s">
        <v>68</v>
      </c>
      <c r="AU4" s="32" t="s">
        <v>68</v>
      </c>
      <c r="AW4" s="32" t="s">
        <v>68</v>
      </c>
      <c r="BB4" s="32" t="s">
        <v>68</v>
      </c>
      <c r="BD4" s="32" t="s">
        <v>68</v>
      </c>
      <c r="BG4" s="32" t="s">
        <v>68</v>
      </c>
      <c r="BK4" s="32" t="s">
        <v>68</v>
      </c>
      <c r="BN4" s="32" t="s">
        <v>68</v>
      </c>
      <c r="BP4" s="32" t="s">
        <v>68</v>
      </c>
      <c r="BQ4" s="32" t="s">
        <v>68</v>
      </c>
      <c r="BU4" s="32" t="s">
        <v>68</v>
      </c>
      <c r="BV4" s="32" t="s">
        <v>68</v>
      </c>
      <c r="BW4" s="32" t="s">
        <v>68</v>
      </c>
      <c r="BY4" s="32" t="s">
        <v>68</v>
      </c>
      <c r="BZ4" s="32" t="s">
        <v>68</v>
      </c>
      <c r="CC4" s="32" t="s">
        <v>68</v>
      </c>
      <c r="CI4" s="32" t="s">
        <v>68</v>
      </c>
      <c r="CK4" s="32" t="s">
        <v>68</v>
      </c>
      <c r="CP4" s="32" t="s">
        <v>68</v>
      </c>
      <c r="CR4" s="32" t="s">
        <v>68</v>
      </c>
      <c r="CU4" s="32" t="s">
        <v>68</v>
      </c>
      <c r="CY4" s="32" t="s">
        <v>68</v>
      </c>
      <c r="DB4" s="32" t="s">
        <v>68</v>
      </c>
      <c r="DD4" s="32" t="s">
        <v>68</v>
      </c>
      <c r="DE4" s="32" t="s">
        <v>68</v>
      </c>
      <c r="DI4" s="32" t="s">
        <v>68</v>
      </c>
      <c r="DJ4" s="32" t="s">
        <v>68</v>
      </c>
      <c r="DK4" s="32" t="s">
        <v>68</v>
      </c>
      <c r="DM4" s="32" t="s">
        <v>68</v>
      </c>
      <c r="DN4" s="32" t="s">
        <v>68</v>
      </c>
      <c r="DQ4" s="32" t="s">
        <v>68</v>
      </c>
      <c r="DW4" s="32" t="s">
        <v>68</v>
      </c>
      <c r="DZ4" s="32" t="s">
        <v>308</v>
      </c>
    </row>
    <row r="5" spans="1:130" s="34" customFormat="1" ht="12.5" x14ac:dyDescent="0.25">
      <c r="A5" s="31">
        <v>43707.783853379631</v>
      </c>
      <c r="B5" s="32" t="s">
        <v>309</v>
      </c>
      <c r="C5" s="32" t="s">
        <v>115</v>
      </c>
      <c r="D5" s="32" t="s">
        <v>673</v>
      </c>
      <c r="E5" s="32">
        <v>200500338</v>
      </c>
      <c r="F5" s="32" t="s">
        <v>313</v>
      </c>
      <c r="G5" s="33" t="s">
        <v>311</v>
      </c>
      <c r="H5" s="32" t="s">
        <v>664</v>
      </c>
      <c r="I5" s="32" t="s">
        <v>68</v>
      </c>
      <c r="N5" s="32" t="s">
        <v>68</v>
      </c>
      <c r="P5" s="32" t="s">
        <v>68</v>
      </c>
      <c r="W5" s="32" t="s">
        <v>68</v>
      </c>
      <c r="Z5" s="32" t="s">
        <v>68</v>
      </c>
      <c r="AB5" s="32" t="s">
        <v>68</v>
      </c>
      <c r="AC5" s="32" t="s">
        <v>68</v>
      </c>
      <c r="AG5" s="32" t="s">
        <v>68</v>
      </c>
      <c r="AH5" s="32" t="s">
        <v>68</v>
      </c>
      <c r="AI5" s="32" t="s">
        <v>68</v>
      </c>
      <c r="AK5" s="32" t="s">
        <v>68</v>
      </c>
      <c r="AL5" s="32" t="s">
        <v>68</v>
      </c>
      <c r="AO5" s="32" t="s">
        <v>68</v>
      </c>
      <c r="AU5" s="32" t="s">
        <v>68</v>
      </c>
      <c r="AW5" s="32" t="s">
        <v>68</v>
      </c>
      <c r="BB5" s="32" t="s">
        <v>68</v>
      </c>
      <c r="BD5" s="32" t="s">
        <v>68</v>
      </c>
      <c r="BK5" s="32" t="s">
        <v>68</v>
      </c>
      <c r="BN5" s="32" t="s">
        <v>68</v>
      </c>
      <c r="BP5" s="32" t="s">
        <v>68</v>
      </c>
      <c r="BQ5" s="32" t="s">
        <v>68</v>
      </c>
      <c r="BU5" s="32" t="s">
        <v>68</v>
      </c>
      <c r="BV5" s="32" t="s">
        <v>68</v>
      </c>
      <c r="BW5" s="32" t="s">
        <v>68</v>
      </c>
      <c r="BY5" s="32" t="s">
        <v>68</v>
      </c>
      <c r="BZ5" s="32" t="s">
        <v>68</v>
      </c>
      <c r="CC5" s="32" t="s">
        <v>68</v>
      </c>
      <c r="CI5" s="32" t="s">
        <v>68</v>
      </c>
      <c r="CK5" s="32" t="s">
        <v>68</v>
      </c>
      <c r="CP5" s="32" t="s">
        <v>68</v>
      </c>
      <c r="CR5" s="32" t="s">
        <v>68</v>
      </c>
      <c r="CY5" s="32" t="s">
        <v>68</v>
      </c>
      <c r="DB5" s="32" t="s">
        <v>68</v>
      </c>
      <c r="DD5" s="32" t="s">
        <v>68</v>
      </c>
      <c r="DE5" s="32" t="s">
        <v>68</v>
      </c>
      <c r="DI5" s="32" t="s">
        <v>68</v>
      </c>
      <c r="DJ5" s="32" t="s">
        <v>68</v>
      </c>
      <c r="DK5" s="32" t="s">
        <v>68</v>
      </c>
      <c r="DM5" s="32" t="s">
        <v>68</v>
      </c>
      <c r="DN5" s="32" t="s">
        <v>68</v>
      </c>
      <c r="DQ5" s="32" t="s">
        <v>68</v>
      </c>
      <c r="DW5" s="32" t="s">
        <v>68</v>
      </c>
      <c r="DY5" s="32" t="s">
        <v>292</v>
      </c>
      <c r="DZ5" s="32" t="s">
        <v>312</v>
      </c>
    </row>
    <row r="6" spans="1:130" s="34" customFormat="1" ht="12.5" x14ac:dyDescent="0.25">
      <c r="A6" s="31">
        <v>43707.315505659717</v>
      </c>
      <c r="B6" s="32" t="s">
        <v>674</v>
      </c>
      <c r="C6" s="32" t="s">
        <v>115</v>
      </c>
      <c r="D6" s="32" t="s">
        <v>130</v>
      </c>
      <c r="E6" s="32">
        <v>200501581</v>
      </c>
      <c r="F6" s="32" t="s">
        <v>314</v>
      </c>
      <c r="G6" s="33" t="s">
        <v>675</v>
      </c>
      <c r="H6" s="32" t="s">
        <v>664</v>
      </c>
      <c r="I6" s="32" t="s">
        <v>68</v>
      </c>
      <c r="K6" s="32" t="s">
        <v>68</v>
      </c>
      <c r="L6" s="32" t="s">
        <v>68</v>
      </c>
      <c r="P6" s="32" t="s">
        <v>68</v>
      </c>
      <c r="R6" s="32" t="s">
        <v>68</v>
      </c>
      <c r="Y6" s="32" t="s">
        <v>68</v>
      </c>
      <c r="Z6" s="32" t="s">
        <v>68</v>
      </c>
      <c r="AA6" s="32" t="s">
        <v>68</v>
      </c>
      <c r="AB6" s="32" t="s">
        <v>68</v>
      </c>
      <c r="AC6" s="32" t="s">
        <v>68</v>
      </c>
      <c r="AH6" s="32" t="s">
        <v>68</v>
      </c>
      <c r="AI6" s="32" t="s">
        <v>68</v>
      </c>
      <c r="AK6" s="32" t="s">
        <v>68</v>
      </c>
      <c r="AL6" s="32" t="s">
        <v>68</v>
      </c>
      <c r="AO6" s="32" t="s">
        <v>68</v>
      </c>
      <c r="AX6" s="32" t="s">
        <v>68</v>
      </c>
      <c r="AY6" s="32" t="s">
        <v>68</v>
      </c>
      <c r="BF6" s="32" t="s">
        <v>68</v>
      </c>
      <c r="BM6" s="32" t="s">
        <v>68</v>
      </c>
      <c r="BN6" s="32" t="s">
        <v>68</v>
      </c>
      <c r="BO6" s="32" t="s">
        <v>68</v>
      </c>
      <c r="BP6" s="32" t="s">
        <v>68</v>
      </c>
      <c r="BQ6" s="32" t="s">
        <v>68</v>
      </c>
      <c r="BV6" s="32" t="s">
        <v>68</v>
      </c>
      <c r="BW6" s="32" t="s">
        <v>68</v>
      </c>
      <c r="BY6" s="32" t="s">
        <v>68</v>
      </c>
      <c r="BZ6" s="32" t="s">
        <v>68</v>
      </c>
      <c r="CC6" s="32" t="s">
        <v>68</v>
      </c>
      <c r="CK6" s="32" t="s">
        <v>68</v>
      </c>
      <c r="CL6" s="32" t="s">
        <v>68</v>
      </c>
      <c r="CT6" s="32" t="s">
        <v>68</v>
      </c>
      <c r="DA6" s="32" t="s">
        <v>68</v>
      </c>
      <c r="DC6" s="32" t="s">
        <v>68</v>
      </c>
      <c r="DD6" s="32" t="s">
        <v>68</v>
      </c>
      <c r="DE6" s="32" t="s">
        <v>68</v>
      </c>
      <c r="DJ6" s="32" t="s">
        <v>68</v>
      </c>
      <c r="DK6" s="32" t="s">
        <v>68</v>
      </c>
      <c r="DM6" s="32" t="s">
        <v>68</v>
      </c>
      <c r="DN6" s="32" t="s">
        <v>68</v>
      </c>
      <c r="DQ6" s="32" t="s">
        <v>68</v>
      </c>
      <c r="DZ6" s="32" t="s">
        <v>315</v>
      </c>
    </row>
    <row r="7" spans="1:130" s="34" customFormat="1" ht="12.5" x14ac:dyDescent="0.25">
      <c r="A7" s="31">
        <v>43707.546607847224</v>
      </c>
      <c r="B7" s="32" t="s">
        <v>131</v>
      </c>
      <c r="C7" s="32" t="s">
        <v>115</v>
      </c>
      <c r="D7" s="32" t="s">
        <v>676</v>
      </c>
      <c r="E7" s="32">
        <v>200500449</v>
      </c>
      <c r="F7" s="32" t="s">
        <v>677</v>
      </c>
      <c r="G7" s="33" t="s">
        <v>132</v>
      </c>
      <c r="H7" s="32" t="s">
        <v>664</v>
      </c>
      <c r="N7" s="32" t="s">
        <v>68</v>
      </c>
      <c r="Z7" s="32" t="s">
        <v>70</v>
      </c>
      <c r="AB7" s="32" t="s">
        <v>68</v>
      </c>
      <c r="AG7" s="32" t="s">
        <v>70</v>
      </c>
      <c r="AH7" s="32" t="s">
        <v>68</v>
      </c>
      <c r="AI7" s="32" t="s">
        <v>68</v>
      </c>
      <c r="AK7" s="32" t="s">
        <v>70</v>
      </c>
      <c r="AL7" s="32" t="s">
        <v>70</v>
      </c>
      <c r="AO7" s="32" t="s">
        <v>68</v>
      </c>
      <c r="AU7" s="32" t="s">
        <v>70</v>
      </c>
      <c r="BB7" s="32" t="s">
        <v>68</v>
      </c>
      <c r="BN7" s="32" t="s">
        <v>68</v>
      </c>
      <c r="BP7" s="32" t="s">
        <v>68</v>
      </c>
      <c r="BQ7" s="32" t="s">
        <v>78</v>
      </c>
      <c r="BU7" s="32" t="s">
        <v>68</v>
      </c>
      <c r="BV7" s="32" t="s">
        <v>68</v>
      </c>
      <c r="BW7" s="32" t="s">
        <v>68</v>
      </c>
      <c r="BZ7" s="32" t="s">
        <v>78</v>
      </c>
      <c r="CC7" s="32" t="s">
        <v>70</v>
      </c>
      <c r="CI7" s="32" t="s">
        <v>70</v>
      </c>
      <c r="CP7" s="32" t="s">
        <v>68</v>
      </c>
      <c r="DB7" s="32" t="s">
        <v>68</v>
      </c>
      <c r="DD7" s="32" t="s">
        <v>68</v>
      </c>
      <c r="DE7" s="32" t="s">
        <v>70</v>
      </c>
      <c r="DI7" s="32" t="s">
        <v>68</v>
      </c>
      <c r="DJ7" s="32" t="s">
        <v>68</v>
      </c>
      <c r="DK7" s="32" t="s">
        <v>68</v>
      </c>
      <c r="DM7" s="32" t="s">
        <v>68</v>
      </c>
      <c r="DN7" s="32" t="s">
        <v>68</v>
      </c>
      <c r="DQ7" s="32" t="s">
        <v>68</v>
      </c>
      <c r="DW7" s="32" t="s">
        <v>68</v>
      </c>
      <c r="DY7" s="32" t="s">
        <v>678</v>
      </c>
      <c r="DZ7" s="32" t="s">
        <v>679</v>
      </c>
    </row>
    <row r="8" spans="1:130" s="34" customFormat="1" ht="12.5" x14ac:dyDescent="0.25">
      <c r="A8" s="31">
        <v>43708.761051400463</v>
      </c>
      <c r="B8" s="32" t="s">
        <v>680</v>
      </c>
      <c r="C8" s="32" t="s">
        <v>115</v>
      </c>
      <c r="D8" s="32" t="s">
        <v>681</v>
      </c>
      <c r="E8" s="32">
        <v>200500582</v>
      </c>
      <c r="F8" s="32" t="s">
        <v>682</v>
      </c>
      <c r="G8" s="33" t="s">
        <v>135</v>
      </c>
      <c r="H8" s="32" t="s">
        <v>664</v>
      </c>
      <c r="I8" s="32" t="s">
        <v>90</v>
      </c>
      <c r="J8" s="32" t="s">
        <v>68</v>
      </c>
      <c r="P8" s="32" t="s">
        <v>68</v>
      </c>
      <c r="S8" s="32" t="s">
        <v>68</v>
      </c>
      <c r="W8" s="32" t="s">
        <v>68</v>
      </c>
      <c r="Z8" s="32" t="s">
        <v>68</v>
      </c>
      <c r="AA8" s="32" t="s">
        <v>68</v>
      </c>
      <c r="AB8" s="32" t="s">
        <v>68</v>
      </c>
      <c r="AG8" s="32" t="s">
        <v>89</v>
      </c>
      <c r="AH8" s="32" t="s">
        <v>70</v>
      </c>
      <c r="AI8" s="32" t="s">
        <v>70</v>
      </c>
      <c r="AL8" s="32" t="s">
        <v>68</v>
      </c>
      <c r="AO8" s="32" t="s">
        <v>70</v>
      </c>
      <c r="AR8" s="32" t="s">
        <v>90</v>
      </c>
      <c r="AW8" s="32" t="s">
        <v>68</v>
      </c>
      <c r="AX8" s="32" t="s">
        <v>68</v>
      </c>
      <c r="BD8" s="32" t="s">
        <v>68</v>
      </c>
      <c r="BG8" s="32" t="s">
        <v>68</v>
      </c>
      <c r="BK8" s="32" t="s">
        <v>68</v>
      </c>
      <c r="BN8" s="32" t="s">
        <v>68</v>
      </c>
      <c r="BO8" s="32" t="s">
        <v>68</v>
      </c>
      <c r="BP8" s="32" t="s">
        <v>68</v>
      </c>
      <c r="BU8" s="32" t="s">
        <v>68</v>
      </c>
      <c r="BV8" s="32" t="s">
        <v>68</v>
      </c>
      <c r="BW8" s="32" t="s">
        <v>78</v>
      </c>
      <c r="BZ8" s="32" t="s">
        <v>68</v>
      </c>
      <c r="CC8" s="32" t="s">
        <v>68</v>
      </c>
      <c r="CF8" s="32" t="s">
        <v>90</v>
      </c>
      <c r="CK8" s="32" t="s">
        <v>68</v>
      </c>
      <c r="CL8" s="32" t="s">
        <v>68</v>
      </c>
      <c r="CR8" s="32" t="s">
        <v>68</v>
      </c>
      <c r="CU8" s="32" t="s">
        <v>68</v>
      </c>
      <c r="CY8" s="32" t="s">
        <v>68</v>
      </c>
      <c r="DB8" s="32" t="s">
        <v>68</v>
      </c>
      <c r="DC8" s="32" t="s">
        <v>68</v>
      </c>
      <c r="DD8" s="32" t="s">
        <v>68</v>
      </c>
      <c r="DI8" s="32" t="s">
        <v>68</v>
      </c>
      <c r="DJ8" s="32" t="s">
        <v>68</v>
      </c>
      <c r="DK8" s="32" t="s">
        <v>68</v>
      </c>
      <c r="DN8" s="32" t="s">
        <v>68</v>
      </c>
      <c r="DQ8" s="32" t="s">
        <v>70</v>
      </c>
      <c r="DT8" s="32" t="s">
        <v>90</v>
      </c>
      <c r="DY8" s="32" t="s">
        <v>501</v>
      </c>
      <c r="DZ8" s="32" t="s">
        <v>683</v>
      </c>
    </row>
    <row r="9" spans="1:130" s="34" customFormat="1" ht="12.5" x14ac:dyDescent="0.25">
      <c r="A9" s="31">
        <v>43711.504332905097</v>
      </c>
      <c r="B9" s="32" t="s">
        <v>387</v>
      </c>
      <c r="C9" s="32" t="s">
        <v>93</v>
      </c>
      <c r="D9" s="32" t="s">
        <v>388</v>
      </c>
      <c r="E9" s="32">
        <v>200600447</v>
      </c>
      <c r="F9" s="32" t="s">
        <v>684</v>
      </c>
      <c r="G9" s="32" t="s">
        <v>685</v>
      </c>
      <c r="H9" s="32" t="s">
        <v>664</v>
      </c>
      <c r="I9" s="32" t="s">
        <v>68</v>
      </c>
      <c r="N9" s="32" t="s">
        <v>70</v>
      </c>
      <c r="P9" s="32" t="s">
        <v>68</v>
      </c>
      <c r="W9" s="32" t="s">
        <v>68</v>
      </c>
      <c r="Z9" s="32" t="s">
        <v>68</v>
      </c>
      <c r="AC9" s="32" t="s">
        <v>68</v>
      </c>
      <c r="AG9" s="32" t="s">
        <v>68</v>
      </c>
      <c r="AH9" s="32" t="s">
        <v>68</v>
      </c>
      <c r="AI9" s="32" t="s">
        <v>68</v>
      </c>
      <c r="AK9" s="32" t="s">
        <v>89</v>
      </c>
      <c r="AL9" s="32" t="s">
        <v>68</v>
      </c>
      <c r="AO9" s="32" t="s">
        <v>70</v>
      </c>
      <c r="AU9" s="32" t="s">
        <v>68</v>
      </c>
      <c r="AW9" s="32" t="s">
        <v>68</v>
      </c>
      <c r="BB9" s="32" t="s">
        <v>68</v>
      </c>
      <c r="BD9" s="32" t="s">
        <v>68</v>
      </c>
      <c r="BK9" s="32" t="s">
        <v>70</v>
      </c>
      <c r="BN9" s="32" t="s">
        <v>68</v>
      </c>
      <c r="BP9" s="32" t="s">
        <v>68</v>
      </c>
      <c r="BQ9" s="32" t="s">
        <v>68</v>
      </c>
      <c r="BU9" s="32" t="s">
        <v>68</v>
      </c>
      <c r="BV9" s="32" t="s">
        <v>89</v>
      </c>
      <c r="BY9" s="32" t="s">
        <v>68</v>
      </c>
      <c r="BZ9" s="32" t="s">
        <v>68</v>
      </c>
      <c r="CC9" s="32" t="s">
        <v>68</v>
      </c>
      <c r="CI9" s="32" t="s">
        <v>68</v>
      </c>
      <c r="CK9" s="32" t="s">
        <v>68</v>
      </c>
      <c r="CP9" s="32" t="s">
        <v>68</v>
      </c>
      <c r="CR9" s="32" t="s">
        <v>68</v>
      </c>
      <c r="CY9" s="32" t="s">
        <v>68</v>
      </c>
      <c r="DB9" s="32" t="s">
        <v>68</v>
      </c>
      <c r="DD9" s="32" t="s">
        <v>68</v>
      </c>
      <c r="DE9" s="32" t="s">
        <v>68</v>
      </c>
      <c r="DI9" s="32" t="s">
        <v>68</v>
      </c>
      <c r="DJ9" s="32" t="s">
        <v>68</v>
      </c>
      <c r="DK9" s="32" t="s">
        <v>68</v>
      </c>
      <c r="DM9" s="32" t="s">
        <v>68</v>
      </c>
      <c r="DN9" s="32" t="s">
        <v>68</v>
      </c>
      <c r="DQ9" s="32" t="s">
        <v>68</v>
      </c>
      <c r="DW9" s="32" t="s">
        <v>68</v>
      </c>
      <c r="DY9" s="32" t="s">
        <v>366</v>
      </c>
      <c r="DZ9" s="32" t="s">
        <v>686</v>
      </c>
    </row>
    <row r="10" spans="1:130" s="34" customFormat="1" ht="12.5" x14ac:dyDescent="0.25">
      <c r="A10" s="31">
        <v>43712.567501331017</v>
      </c>
      <c r="B10" s="32" t="s">
        <v>331</v>
      </c>
      <c r="C10" s="32" t="s">
        <v>66</v>
      </c>
      <c r="D10" s="32" t="s">
        <v>687</v>
      </c>
      <c r="E10" s="32">
        <v>200200263</v>
      </c>
      <c r="F10" s="32" t="s">
        <v>332</v>
      </c>
      <c r="G10" s="33" t="s">
        <v>333</v>
      </c>
      <c r="H10" s="32" t="s">
        <v>664</v>
      </c>
      <c r="I10" s="32" t="s">
        <v>68</v>
      </c>
      <c r="J10" s="32" t="s">
        <v>68</v>
      </c>
      <c r="P10" s="32" t="s">
        <v>68</v>
      </c>
      <c r="R10" s="32" t="s">
        <v>68</v>
      </c>
      <c r="W10" s="32" t="s">
        <v>68</v>
      </c>
      <c r="AA10" s="32" t="s">
        <v>68</v>
      </c>
      <c r="AB10" s="32" t="s">
        <v>68</v>
      </c>
      <c r="AF10" s="32" t="s">
        <v>68</v>
      </c>
      <c r="AH10" s="32" t="s">
        <v>68</v>
      </c>
      <c r="AI10" s="32" t="s">
        <v>68</v>
      </c>
      <c r="AK10" s="32" t="s">
        <v>68</v>
      </c>
      <c r="AL10" s="32" t="s">
        <v>68</v>
      </c>
      <c r="AO10" s="32" t="s">
        <v>68</v>
      </c>
      <c r="AU10" s="32" t="s">
        <v>68</v>
      </c>
      <c r="AW10" s="32" t="s">
        <v>68</v>
      </c>
      <c r="AX10" s="32" t="s">
        <v>68</v>
      </c>
      <c r="BD10" s="32" t="s">
        <v>68</v>
      </c>
      <c r="BK10" s="32" t="s">
        <v>68</v>
      </c>
      <c r="BO10" s="32" t="s">
        <v>68</v>
      </c>
      <c r="BP10" s="32" t="s">
        <v>68</v>
      </c>
      <c r="BT10" s="32" t="s">
        <v>68</v>
      </c>
      <c r="BV10" s="32" t="s">
        <v>68</v>
      </c>
      <c r="BW10" s="32" t="s">
        <v>68</v>
      </c>
      <c r="BY10" s="32" t="s">
        <v>68</v>
      </c>
      <c r="BZ10" s="32" t="s">
        <v>68</v>
      </c>
      <c r="CC10" s="32" t="s">
        <v>68</v>
      </c>
      <c r="CI10" s="32" t="s">
        <v>68</v>
      </c>
      <c r="CK10" s="32" t="s">
        <v>68</v>
      </c>
      <c r="CL10" s="32" t="s">
        <v>68</v>
      </c>
      <c r="CR10" s="32" t="s">
        <v>68</v>
      </c>
      <c r="CT10" s="32" t="s">
        <v>68</v>
      </c>
      <c r="CY10" s="32" t="s">
        <v>68</v>
      </c>
      <c r="DC10" s="32" t="s">
        <v>68</v>
      </c>
      <c r="DD10" s="32" t="s">
        <v>68</v>
      </c>
      <c r="DH10" s="32" t="s">
        <v>68</v>
      </c>
      <c r="DJ10" s="32" t="s">
        <v>68</v>
      </c>
      <c r="DK10" s="32" t="s">
        <v>68</v>
      </c>
      <c r="DM10" s="32" t="s">
        <v>68</v>
      </c>
      <c r="DN10" s="32" t="s">
        <v>68</v>
      </c>
      <c r="DQ10" s="32" t="s">
        <v>68</v>
      </c>
      <c r="DW10" s="32" t="s">
        <v>68</v>
      </c>
      <c r="DZ10" s="32">
        <v>16</v>
      </c>
    </row>
    <row r="11" spans="1:130" s="34" customFormat="1" ht="12.5" x14ac:dyDescent="0.25">
      <c r="A11" s="31">
        <v>43713.324261493057</v>
      </c>
      <c r="B11" s="32" t="s">
        <v>111</v>
      </c>
      <c r="C11" s="32" t="s">
        <v>66</v>
      </c>
      <c r="D11" s="32" t="s">
        <v>112</v>
      </c>
      <c r="E11" s="32">
        <v>200200035</v>
      </c>
      <c r="F11" s="32" t="s">
        <v>113</v>
      </c>
      <c r="G11" s="33" t="s">
        <v>143</v>
      </c>
      <c r="H11" s="32" t="s">
        <v>664</v>
      </c>
      <c r="I11" s="32" t="s">
        <v>68</v>
      </c>
      <c r="J11" s="32" t="s">
        <v>68</v>
      </c>
      <c r="P11" s="32" t="s">
        <v>68</v>
      </c>
      <c r="R11" s="32" t="s">
        <v>68</v>
      </c>
      <c r="AA11" s="32" t="s">
        <v>68</v>
      </c>
      <c r="AB11" s="32" t="s">
        <v>68</v>
      </c>
      <c r="AC11" s="32" t="s">
        <v>68</v>
      </c>
      <c r="AF11" s="32" t="s">
        <v>68</v>
      </c>
      <c r="AH11" s="32" t="s">
        <v>68</v>
      </c>
      <c r="AI11" s="32" t="s">
        <v>68</v>
      </c>
      <c r="AK11" s="32" t="s">
        <v>68</v>
      </c>
      <c r="AL11" s="32" t="s">
        <v>68</v>
      </c>
      <c r="AO11" s="32" t="s">
        <v>68</v>
      </c>
      <c r="AU11" s="32" t="s">
        <v>68</v>
      </c>
      <c r="AW11" s="32" t="s">
        <v>68</v>
      </c>
      <c r="AX11" s="32" t="s">
        <v>68</v>
      </c>
      <c r="BD11" s="32" t="s">
        <v>68</v>
      </c>
      <c r="BF11" s="32" t="s">
        <v>68</v>
      </c>
      <c r="BO11" s="32" t="s">
        <v>68</v>
      </c>
      <c r="BP11" s="32" t="s">
        <v>68</v>
      </c>
      <c r="BQ11" s="32" t="s">
        <v>68</v>
      </c>
      <c r="BT11" s="32" t="s">
        <v>68</v>
      </c>
      <c r="BV11" s="32" t="s">
        <v>68</v>
      </c>
      <c r="BW11" s="32" t="s">
        <v>68</v>
      </c>
      <c r="BY11" s="32" t="s">
        <v>68</v>
      </c>
      <c r="BZ11" s="32" t="s">
        <v>68</v>
      </c>
      <c r="CC11" s="32" t="s">
        <v>68</v>
      </c>
      <c r="CI11" s="32" t="s">
        <v>68</v>
      </c>
      <c r="CK11" s="32" t="s">
        <v>68</v>
      </c>
      <c r="CL11" s="32" t="s">
        <v>68</v>
      </c>
      <c r="CR11" s="32" t="s">
        <v>68</v>
      </c>
      <c r="CT11" s="32" t="s">
        <v>68</v>
      </c>
      <c r="DC11" s="32" t="s">
        <v>68</v>
      </c>
      <c r="DD11" s="32" t="s">
        <v>68</v>
      </c>
      <c r="DE11" s="32" t="s">
        <v>68</v>
      </c>
      <c r="DH11" s="32" t="s">
        <v>68</v>
      </c>
      <c r="DJ11" s="32" t="s">
        <v>68</v>
      </c>
      <c r="DK11" s="32" t="s">
        <v>68</v>
      </c>
      <c r="DM11" s="32" t="s">
        <v>68</v>
      </c>
      <c r="DN11" s="32" t="s">
        <v>68</v>
      </c>
      <c r="DQ11" s="32" t="s">
        <v>68</v>
      </c>
      <c r="DW11" s="32" t="s">
        <v>68</v>
      </c>
      <c r="DY11" s="32" t="s">
        <v>688</v>
      </c>
      <c r="DZ11" s="32">
        <v>11</v>
      </c>
    </row>
    <row r="12" spans="1:130" s="34" customFormat="1" ht="12.5" x14ac:dyDescent="0.25">
      <c r="A12" s="31">
        <v>43707.348080312498</v>
      </c>
      <c r="B12" s="32" t="s">
        <v>87</v>
      </c>
      <c r="C12" s="32" t="s">
        <v>66</v>
      </c>
      <c r="D12" s="32" t="s">
        <v>689</v>
      </c>
      <c r="E12" s="32">
        <v>200200058</v>
      </c>
      <c r="F12" s="32" t="s">
        <v>690</v>
      </c>
      <c r="G12" s="32" t="s">
        <v>691</v>
      </c>
      <c r="H12" s="32" t="s">
        <v>664</v>
      </c>
      <c r="I12" s="32" t="s">
        <v>68</v>
      </c>
      <c r="J12" s="32" t="s">
        <v>68</v>
      </c>
      <c r="K12" s="32" t="s">
        <v>68</v>
      </c>
      <c r="P12" s="32" t="s">
        <v>68</v>
      </c>
      <c r="Z12" s="32" t="s">
        <v>68</v>
      </c>
      <c r="AA12" s="32" t="s">
        <v>68</v>
      </c>
      <c r="AB12" s="32" t="s">
        <v>68</v>
      </c>
      <c r="AC12" s="32" t="s">
        <v>68</v>
      </c>
      <c r="AH12" s="32" t="s">
        <v>68</v>
      </c>
      <c r="AI12" s="32" t="s">
        <v>68</v>
      </c>
      <c r="AK12" s="32" t="s">
        <v>68</v>
      </c>
      <c r="AL12" s="32" t="s">
        <v>68</v>
      </c>
      <c r="AO12" s="32" t="s">
        <v>68</v>
      </c>
      <c r="AW12" s="32" t="s">
        <v>68</v>
      </c>
      <c r="AX12" s="32" t="s">
        <v>68</v>
      </c>
      <c r="AY12" s="32" t="s">
        <v>68</v>
      </c>
      <c r="BD12" s="32" t="s">
        <v>68</v>
      </c>
      <c r="BN12" s="32" t="s">
        <v>68</v>
      </c>
      <c r="BO12" s="32" t="s">
        <v>68</v>
      </c>
      <c r="BP12" s="32" t="s">
        <v>68</v>
      </c>
      <c r="BQ12" s="32" t="s">
        <v>68</v>
      </c>
      <c r="BV12" s="32" t="s">
        <v>68</v>
      </c>
      <c r="BW12" s="32" t="s">
        <v>68</v>
      </c>
      <c r="BY12" s="32" t="s">
        <v>68</v>
      </c>
      <c r="BZ12" s="32" t="s">
        <v>68</v>
      </c>
      <c r="CC12" s="32" t="s">
        <v>68</v>
      </c>
      <c r="CK12" s="32" t="s">
        <v>68</v>
      </c>
      <c r="CL12" s="32" t="s">
        <v>68</v>
      </c>
      <c r="CM12" s="32" t="s">
        <v>68</v>
      </c>
      <c r="CR12" s="32" t="s">
        <v>68</v>
      </c>
      <c r="DB12" s="32" t="s">
        <v>68</v>
      </c>
      <c r="DC12" s="32" t="s">
        <v>68</v>
      </c>
      <c r="DD12" s="32" t="s">
        <v>68</v>
      </c>
      <c r="DE12" s="32" t="s">
        <v>68</v>
      </c>
      <c r="DJ12" s="32" t="s">
        <v>68</v>
      </c>
      <c r="DK12" s="32" t="s">
        <v>68</v>
      </c>
      <c r="DM12" s="32" t="s">
        <v>68</v>
      </c>
      <c r="DN12" s="32" t="s">
        <v>68</v>
      </c>
      <c r="DQ12" s="32" t="s">
        <v>68</v>
      </c>
      <c r="DY12" s="32" t="s">
        <v>295</v>
      </c>
      <c r="DZ12" s="32">
        <v>2</v>
      </c>
    </row>
    <row r="13" spans="1:130" s="34" customFormat="1" ht="12.5" x14ac:dyDescent="0.25">
      <c r="A13" s="31">
        <v>43713.168571944443</v>
      </c>
      <c r="B13" s="32" t="s">
        <v>145</v>
      </c>
      <c r="C13" s="32" t="s">
        <v>66</v>
      </c>
      <c r="D13" s="32" t="s">
        <v>633</v>
      </c>
      <c r="E13" s="32">
        <v>200200075</v>
      </c>
      <c r="F13" s="32" t="s">
        <v>692</v>
      </c>
      <c r="G13" s="33" t="s">
        <v>146</v>
      </c>
      <c r="H13" s="32" t="s">
        <v>664</v>
      </c>
      <c r="I13" s="32" t="s">
        <v>68</v>
      </c>
      <c r="J13" s="32" t="s">
        <v>68</v>
      </c>
      <c r="P13" s="32" t="s">
        <v>68</v>
      </c>
      <c r="R13" s="32" t="s">
        <v>68</v>
      </c>
      <c r="S13" s="32" t="s">
        <v>68</v>
      </c>
      <c r="V13" s="32" t="s">
        <v>68</v>
      </c>
      <c r="W13" s="32" t="s">
        <v>68</v>
      </c>
      <c r="Y13" s="32" t="s">
        <v>68</v>
      </c>
      <c r="AA13" s="32" t="s">
        <v>68</v>
      </c>
      <c r="AB13" s="32" t="s">
        <v>68</v>
      </c>
      <c r="AC13" s="32" t="s">
        <v>68</v>
      </c>
      <c r="AF13" s="32" t="s">
        <v>68</v>
      </c>
      <c r="AH13" s="32" t="s">
        <v>68</v>
      </c>
      <c r="AI13" s="32" t="s">
        <v>68</v>
      </c>
      <c r="AK13" s="32" t="s">
        <v>68</v>
      </c>
      <c r="AL13" s="32" t="s">
        <v>68</v>
      </c>
      <c r="AN13" s="32" t="s">
        <v>68</v>
      </c>
      <c r="AO13" s="32" t="s">
        <v>68</v>
      </c>
      <c r="AU13" s="32" t="s">
        <v>68</v>
      </c>
      <c r="AV13" s="32" t="s">
        <v>68</v>
      </c>
      <c r="AW13" s="32" t="s">
        <v>68</v>
      </c>
      <c r="AX13" s="32" t="s">
        <v>68</v>
      </c>
      <c r="BD13" s="32" t="s">
        <v>68</v>
      </c>
      <c r="BF13" s="32" t="s">
        <v>68</v>
      </c>
      <c r="BG13" s="32" t="s">
        <v>68</v>
      </c>
      <c r="BJ13" s="32" t="s">
        <v>68</v>
      </c>
      <c r="BK13" s="32" t="s">
        <v>68</v>
      </c>
      <c r="BM13" s="32" t="s">
        <v>68</v>
      </c>
      <c r="BO13" s="32" t="s">
        <v>68</v>
      </c>
      <c r="BP13" s="32" t="s">
        <v>68</v>
      </c>
      <c r="BQ13" s="32" t="s">
        <v>68</v>
      </c>
      <c r="BT13" s="32" t="s">
        <v>68</v>
      </c>
      <c r="BV13" s="32" t="s">
        <v>68</v>
      </c>
      <c r="BW13" s="32" t="s">
        <v>68</v>
      </c>
      <c r="BY13" s="32" t="s">
        <v>68</v>
      </c>
      <c r="BZ13" s="32" t="s">
        <v>68</v>
      </c>
      <c r="CB13" s="32" t="s">
        <v>68</v>
      </c>
      <c r="CC13" s="32" t="s">
        <v>68</v>
      </c>
      <c r="CI13" s="32" t="s">
        <v>68</v>
      </c>
      <c r="CJ13" s="32" t="s">
        <v>68</v>
      </c>
      <c r="CK13" s="32" t="s">
        <v>68</v>
      </c>
      <c r="CL13" s="32" t="s">
        <v>68</v>
      </c>
      <c r="CR13" s="32" t="s">
        <v>68</v>
      </c>
      <c r="CT13" s="32" t="s">
        <v>68</v>
      </c>
      <c r="CU13" s="32" t="s">
        <v>68</v>
      </c>
      <c r="CX13" s="32" t="s">
        <v>68</v>
      </c>
      <c r="CY13" s="32" t="s">
        <v>68</v>
      </c>
      <c r="DA13" s="32" t="s">
        <v>68</v>
      </c>
      <c r="DC13" s="32" t="s">
        <v>68</v>
      </c>
      <c r="DD13" s="32" t="s">
        <v>68</v>
      </c>
      <c r="DE13" s="32" t="s">
        <v>68</v>
      </c>
      <c r="DJ13" s="32" t="s">
        <v>68</v>
      </c>
      <c r="DK13" s="32" t="s">
        <v>68</v>
      </c>
      <c r="DM13" s="32" t="s">
        <v>68</v>
      </c>
      <c r="DN13" s="32" t="s">
        <v>68</v>
      </c>
      <c r="DP13" s="32" t="s">
        <v>68</v>
      </c>
      <c r="DQ13" s="32" t="s">
        <v>68</v>
      </c>
      <c r="DW13" s="32" t="s">
        <v>68</v>
      </c>
      <c r="DX13" s="32" t="s">
        <v>68</v>
      </c>
      <c r="DZ13" s="32">
        <v>10</v>
      </c>
    </row>
    <row r="14" spans="1:130" s="34" customFormat="1" ht="12.5" x14ac:dyDescent="0.25">
      <c r="A14" s="31">
        <v>43707.557265648153</v>
      </c>
      <c r="B14" s="32" t="s">
        <v>147</v>
      </c>
      <c r="C14" s="32" t="s">
        <v>66</v>
      </c>
      <c r="D14" s="32" t="s">
        <v>693</v>
      </c>
      <c r="E14" s="32">
        <v>200200088</v>
      </c>
      <c r="F14" s="32" t="s">
        <v>694</v>
      </c>
      <c r="G14" s="33" t="s">
        <v>148</v>
      </c>
      <c r="H14" s="32" t="s">
        <v>664</v>
      </c>
      <c r="I14" s="32" t="s">
        <v>70</v>
      </c>
      <c r="J14" s="32" t="s">
        <v>68</v>
      </c>
      <c r="P14" s="32" t="s">
        <v>68</v>
      </c>
      <c r="R14" s="32" t="s">
        <v>68</v>
      </c>
      <c r="S14" s="32" t="s">
        <v>70</v>
      </c>
      <c r="V14" s="32" t="s">
        <v>68</v>
      </c>
      <c r="AA14" s="32" t="s">
        <v>68</v>
      </c>
      <c r="AB14" s="32" t="s">
        <v>68</v>
      </c>
      <c r="AC14" s="32" t="s">
        <v>68</v>
      </c>
      <c r="AE14" s="32" t="s">
        <v>70</v>
      </c>
      <c r="AF14" s="32" t="s">
        <v>68</v>
      </c>
      <c r="AH14" s="32" t="s">
        <v>68</v>
      </c>
      <c r="AI14" s="32" t="s">
        <v>68</v>
      </c>
      <c r="AK14" s="32" t="s">
        <v>68</v>
      </c>
      <c r="AL14" s="32" t="s">
        <v>70</v>
      </c>
      <c r="AN14" s="32" t="s">
        <v>68</v>
      </c>
      <c r="AO14" s="32" t="s">
        <v>78</v>
      </c>
      <c r="AU14" s="32" t="s">
        <v>68</v>
      </c>
      <c r="AV14" s="32" t="s">
        <v>68</v>
      </c>
      <c r="AW14" s="32" t="s">
        <v>68</v>
      </c>
      <c r="AX14" s="32" t="s">
        <v>68</v>
      </c>
      <c r="BD14" s="32" t="s">
        <v>68</v>
      </c>
      <c r="BF14" s="32" t="s">
        <v>68</v>
      </c>
      <c r="BG14" s="32" t="s">
        <v>68</v>
      </c>
      <c r="BJ14" s="32" t="s">
        <v>68</v>
      </c>
      <c r="BO14" s="32" t="s">
        <v>68</v>
      </c>
      <c r="BP14" s="32" t="s">
        <v>68</v>
      </c>
      <c r="BQ14" s="32" t="s">
        <v>68</v>
      </c>
      <c r="BS14" s="32" t="s">
        <v>68</v>
      </c>
      <c r="BT14" s="32" t="s">
        <v>68</v>
      </c>
      <c r="BV14" s="32" t="s">
        <v>68</v>
      </c>
      <c r="BW14" s="32" t="s">
        <v>70</v>
      </c>
      <c r="BY14" s="32" t="s">
        <v>68</v>
      </c>
      <c r="BZ14" s="32" t="s">
        <v>70</v>
      </c>
      <c r="CB14" s="32" t="s">
        <v>70</v>
      </c>
      <c r="CC14" s="32" t="s">
        <v>68</v>
      </c>
      <c r="CJ14" s="32" t="s">
        <v>68</v>
      </c>
      <c r="CK14" s="32" t="s">
        <v>68</v>
      </c>
      <c r="CL14" s="32" t="s">
        <v>68</v>
      </c>
      <c r="CR14" s="32" t="s">
        <v>68</v>
      </c>
      <c r="CT14" s="32" t="s">
        <v>68</v>
      </c>
      <c r="CU14" s="32" t="s">
        <v>68</v>
      </c>
      <c r="CX14" s="32" t="s">
        <v>68</v>
      </c>
      <c r="DC14" s="32" t="s">
        <v>68</v>
      </c>
      <c r="DD14" s="32" t="s">
        <v>68</v>
      </c>
      <c r="DE14" s="32" t="s">
        <v>68</v>
      </c>
      <c r="DG14" s="32" t="s">
        <v>68</v>
      </c>
      <c r="DH14" s="32" t="s">
        <v>68</v>
      </c>
      <c r="DJ14" s="32" t="s">
        <v>68</v>
      </c>
      <c r="DK14" s="32" t="s">
        <v>68</v>
      </c>
      <c r="DM14" s="32" t="s">
        <v>68</v>
      </c>
      <c r="DN14" s="32" t="s">
        <v>68</v>
      </c>
      <c r="DP14" s="32" t="s">
        <v>68</v>
      </c>
      <c r="DX14" s="32" t="s">
        <v>68</v>
      </c>
      <c r="DY14" s="32" t="s">
        <v>695</v>
      </c>
      <c r="DZ14" s="32">
        <v>15</v>
      </c>
    </row>
    <row r="15" spans="1:130" s="34" customFormat="1" ht="12.5" x14ac:dyDescent="0.25">
      <c r="A15" s="31">
        <v>43704.476233148147</v>
      </c>
      <c r="B15" s="32" t="s">
        <v>634</v>
      </c>
      <c r="C15" s="32" t="s">
        <v>66</v>
      </c>
      <c r="D15" s="32" t="s">
        <v>635</v>
      </c>
      <c r="E15" s="32">
        <v>200200203</v>
      </c>
      <c r="F15" s="32" t="s">
        <v>696</v>
      </c>
      <c r="G15" s="33" t="s">
        <v>636</v>
      </c>
      <c r="H15" s="32" t="s">
        <v>664</v>
      </c>
      <c r="I15" s="32" t="s">
        <v>68</v>
      </c>
      <c r="J15" s="32" t="s">
        <v>68</v>
      </c>
      <c r="P15" s="32" t="s">
        <v>68</v>
      </c>
      <c r="R15" s="32" t="s">
        <v>68</v>
      </c>
      <c r="S15" s="32" t="s">
        <v>68</v>
      </c>
      <c r="AA15" s="32" t="s">
        <v>68</v>
      </c>
      <c r="AC15" s="32" t="s">
        <v>68</v>
      </c>
      <c r="AF15" s="32" t="s">
        <v>68</v>
      </c>
      <c r="AH15" s="32" t="s">
        <v>68</v>
      </c>
      <c r="AI15" s="32" t="s">
        <v>68</v>
      </c>
      <c r="AJ15" s="32" t="s">
        <v>68</v>
      </c>
      <c r="AK15" s="32" t="s">
        <v>68</v>
      </c>
      <c r="AL15" s="32" t="s">
        <v>68</v>
      </c>
      <c r="AO15" s="32" t="s">
        <v>68</v>
      </c>
      <c r="AW15" s="32" t="s">
        <v>68</v>
      </c>
      <c r="AX15" s="32" t="s">
        <v>68</v>
      </c>
      <c r="BD15" s="32" t="s">
        <v>68</v>
      </c>
      <c r="BF15" s="32" t="s">
        <v>68</v>
      </c>
      <c r="BG15" s="32" t="s">
        <v>68</v>
      </c>
      <c r="BO15" s="32" t="s">
        <v>68</v>
      </c>
      <c r="BQ15" s="32" t="s">
        <v>68</v>
      </c>
      <c r="BT15" s="32" t="s">
        <v>68</v>
      </c>
      <c r="BV15" s="32" t="s">
        <v>68</v>
      </c>
      <c r="BW15" s="32" t="s">
        <v>68</v>
      </c>
      <c r="BX15" s="32" t="s">
        <v>68</v>
      </c>
      <c r="BY15" s="32" t="s">
        <v>68</v>
      </c>
      <c r="BZ15" s="32" t="s">
        <v>68</v>
      </c>
      <c r="CC15" s="32" t="s">
        <v>68</v>
      </c>
      <c r="CK15" s="32" t="s">
        <v>68</v>
      </c>
      <c r="CL15" s="32" t="s">
        <v>68</v>
      </c>
      <c r="CR15" s="32" t="s">
        <v>68</v>
      </c>
      <c r="CT15" s="32" t="s">
        <v>68</v>
      </c>
      <c r="CU15" s="32" t="s">
        <v>68</v>
      </c>
      <c r="DC15" s="32" t="s">
        <v>68</v>
      </c>
      <c r="DE15" s="32" t="s">
        <v>68</v>
      </c>
      <c r="DH15" s="32" t="s">
        <v>68</v>
      </c>
      <c r="DJ15" s="32" t="s">
        <v>68</v>
      </c>
      <c r="DK15" s="32" t="s">
        <v>68</v>
      </c>
      <c r="DL15" s="32" t="s">
        <v>68</v>
      </c>
      <c r="DM15" s="32" t="s">
        <v>68</v>
      </c>
      <c r="DN15" s="32" t="s">
        <v>68</v>
      </c>
      <c r="DQ15" s="32" t="s">
        <v>68</v>
      </c>
      <c r="DY15" s="32" t="s">
        <v>370</v>
      </c>
      <c r="DZ15" s="32" t="s">
        <v>697</v>
      </c>
    </row>
    <row r="16" spans="1:130" s="34" customFormat="1" ht="12.5" x14ac:dyDescent="0.25">
      <c r="A16" s="31">
        <v>43713.265252870369</v>
      </c>
      <c r="B16" s="32" t="s">
        <v>338</v>
      </c>
      <c r="C16" s="32" t="s">
        <v>66</v>
      </c>
      <c r="D16" s="32" t="s">
        <v>77</v>
      </c>
      <c r="E16" s="32">
        <v>200201018</v>
      </c>
      <c r="F16" s="32" t="s">
        <v>698</v>
      </c>
      <c r="G16" s="33" t="s">
        <v>157</v>
      </c>
      <c r="H16" s="32" t="s">
        <v>664</v>
      </c>
      <c r="J16" s="32" t="s">
        <v>68</v>
      </c>
      <c r="P16" s="32" t="s">
        <v>68</v>
      </c>
      <c r="R16" s="32" t="s">
        <v>68</v>
      </c>
      <c r="U16" s="32" t="s">
        <v>68</v>
      </c>
      <c r="V16" s="32" t="s">
        <v>68</v>
      </c>
      <c r="W16" s="32" t="s">
        <v>68</v>
      </c>
      <c r="Y16" s="32" t="s">
        <v>68</v>
      </c>
      <c r="AA16" s="32" t="s">
        <v>68</v>
      </c>
      <c r="AB16" s="32" t="s">
        <v>68</v>
      </c>
      <c r="AC16" s="32" t="s">
        <v>68</v>
      </c>
      <c r="AF16" s="32" t="s">
        <v>68</v>
      </c>
      <c r="AH16" s="32" t="s">
        <v>68</v>
      </c>
      <c r="AI16" s="32" t="s">
        <v>68</v>
      </c>
      <c r="AK16" s="32" t="s">
        <v>68</v>
      </c>
      <c r="AL16" s="32" t="s">
        <v>68</v>
      </c>
      <c r="AN16" s="32" t="s">
        <v>68</v>
      </c>
      <c r="AO16" s="32" t="s">
        <v>68</v>
      </c>
      <c r="AX16" s="32" t="s">
        <v>68</v>
      </c>
      <c r="BD16" s="32" t="s">
        <v>68</v>
      </c>
      <c r="BF16" s="32" t="s">
        <v>68</v>
      </c>
      <c r="BI16" s="32" t="s">
        <v>68</v>
      </c>
      <c r="BJ16" s="32" t="s">
        <v>68</v>
      </c>
      <c r="BK16" s="32" t="s">
        <v>68</v>
      </c>
      <c r="BM16" s="32" t="s">
        <v>68</v>
      </c>
      <c r="BO16" s="32" t="s">
        <v>68</v>
      </c>
      <c r="BP16" s="32" t="s">
        <v>68</v>
      </c>
      <c r="BQ16" s="32" t="s">
        <v>68</v>
      </c>
      <c r="BT16" s="32" t="s">
        <v>68</v>
      </c>
      <c r="BV16" s="32" t="s">
        <v>68</v>
      </c>
      <c r="BW16" s="32" t="s">
        <v>68</v>
      </c>
      <c r="BY16" s="32" t="s">
        <v>68</v>
      </c>
      <c r="BZ16" s="32" t="s">
        <v>68</v>
      </c>
      <c r="CB16" s="32" t="s">
        <v>68</v>
      </c>
      <c r="CC16" s="32" t="s">
        <v>68</v>
      </c>
      <c r="CJ16" s="32" t="s">
        <v>68</v>
      </c>
      <c r="CL16" s="32" t="s">
        <v>68</v>
      </c>
      <c r="CR16" s="32" t="s">
        <v>68</v>
      </c>
      <c r="CT16" s="32" t="s">
        <v>68</v>
      </c>
      <c r="CW16" s="32" t="s">
        <v>68</v>
      </c>
      <c r="CX16" s="32" t="s">
        <v>68</v>
      </c>
      <c r="CY16" s="32" t="s">
        <v>68</v>
      </c>
      <c r="DA16" s="32" t="s">
        <v>68</v>
      </c>
      <c r="DC16" s="32" t="s">
        <v>68</v>
      </c>
      <c r="DD16" s="32" t="s">
        <v>68</v>
      </c>
      <c r="DE16" s="32" t="s">
        <v>68</v>
      </c>
      <c r="DH16" s="32" t="s">
        <v>68</v>
      </c>
      <c r="DJ16" s="32" t="s">
        <v>68</v>
      </c>
      <c r="DK16" s="32" t="s">
        <v>68</v>
      </c>
      <c r="DM16" s="32" t="s">
        <v>68</v>
      </c>
      <c r="DP16" s="32" t="s">
        <v>68</v>
      </c>
      <c r="DQ16" s="32" t="s">
        <v>68</v>
      </c>
      <c r="DX16" s="32" t="s">
        <v>68</v>
      </c>
      <c r="DZ16" s="32">
        <v>11</v>
      </c>
    </row>
    <row r="17" spans="1:130" s="34" customFormat="1" ht="12.5" x14ac:dyDescent="0.25">
      <c r="A17" s="31">
        <v>43706.565993298616</v>
      </c>
      <c r="B17" s="32" t="s">
        <v>71</v>
      </c>
      <c r="C17" s="32" t="s">
        <v>66</v>
      </c>
      <c r="D17" s="32" t="s">
        <v>72</v>
      </c>
      <c r="E17" s="32">
        <v>200200260</v>
      </c>
      <c r="F17" s="32" t="s">
        <v>159</v>
      </c>
      <c r="G17" s="33" t="s">
        <v>160</v>
      </c>
      <c r="H17" s="32" t="s">
        <v>664</v>
      </c>
      <c r="I17" s="32" t="s">
        <v>68</v>
      </c>
      <c r="J17" s="32" t="s">
        <v>68</v>
      </c>
      <c r="P17" s="32" t="s">
        <v>68</v>
      </c>
      <c r="R17" s="32" t="s">
        <v>68</v>
      </c>
      <c r="S17" s="32" t="s">
        <v>68</v>
      </c>
      <c r="V17" s="32" t="s">
        <v>68</v>
      </c>
      <c r="Y17" s="32" t="s">
        <v>68</v>
      </c>
      <c r="AA17" s="32" t="s">
        <v>68</v>
      </c>
      <c r="AB17" s="32" t="s">
        <v>68</v>
      </c>
      <c r="AC17" s="32" t="s">
        <v>68</v>
      </c>
      <c r="AE17" s="32" t="s">
        <v>68</v>
      </c>
      <c r="AF17" s="32" t="s">
        <v>68</v>
      </c>
      <c r="AH17" s="32" t="s">
        <v>68</v>
      </c>
      <c r="AI17" s="32" t="s">
        <v>68</v>
      </c>
      <c r="AK17" s="32" t="s">
        <v>68</v>
      </c>
      <c r="AL17" s="32" t="s">
        <v>68</v>
      </c>
      <c r="AN17" s="32" t="s">
        <v>68</v>
      </c>
      <c r="AO17" s="32" t="s">
        <v>68</v>
      </c>
      <c r="AV17" s="32" t="s">
        <v>68</v>
      </c>
      <c r="AW17" s="32" t="s">
        <v>68</v>
      </c>
      <c r="AX17" s="32" t="s">
        <v>68</v>
      </c>
      <c r="BD17" s="32" t="s">
        <v>68</v>
      </c>
      <c r="BF17" s="32" t="s">
        <v>68</v>
      </c>
      <c r="BG17" s="32" t="s">
        <v>68</v>
      </c>
      <c r="BJ17" s="32" t="s">
        <v>68</v>
      </c>
      <c r="BM17" s="32" t="s">
        <v>68</v>
      </c>
      <c r="BO17" s="32" t="s">
        <v>68</v>
      </c>
      <c r="BP17" s="32" t="s">
        <v>68</v>
      </c>
      <c r="BQ17" s="32" t="s">
        <v>68</v>
      </c>
      <c r="BS17" s="32" t="s">
        <v>68</v>
      </c>
      <c r="BT17" s="32" t="s">
        <v>68</v>
      </c>
      <c r="BV17" s="32" t="s">
        <v>68</v>
      </c>
      <c r="BW17" s="32" t="s">
        <v>68</v>
      </c>
      <c r="BY17" s="32" t="s">
        <v>68</v>
      </c>
      <c r="BZ17" s="32" t="s">
        <v>68</v>
      </c>
      <c r="CB17" s="32" t="s">
        <v>68</v>
      </c>
      <c r="CC17" s="32" t="s">
        <v>68</v>
      </c>
      <c r="CJ17" s="32" t="s">
        <v>68</v>
      </c>
      <c r="CK17" s="32" t="s">
        <v>68</v>
      </c>
      <c r="CL17" s="32" t="s">
        <v>68</v>
      </c>
      <c r="CR17" s="32" t="s">
        <v>68</v>
      </c>
      <c r="CT17" s="32" t="s">
        <v>68</v>
      </c>
      <c r="CU17" s="32" t="s">
        <v>68</v>
      </c>
      <c r="CX17" s="32" t="s">
        <v>68</v>
      </c>
      <c r="DA17" s="32" t="s">
        <v>68</v>
      </c>
      <c r="DC17" s="32" t="s">
        <v>68</v>
      </c>
      <c r="DD17" s="32" t="s">
        <v>68</v>
      </c>
      <c r="DE17" s="32" t="s">
        <v>68</v>
      </c>
      <c r="DG17" s="32" t="s">
        <v>68</v>
      </c>
      <c r="DH17" s="32" t="s">
        <v>68</v>
      </c>
      <c r="DJ17" s="32" t="s">
        <v>68</v>
      </c>
      <c r="DK17" s="32" t="s">
        <v>68</v>
      </c>
      <c r="DM17" s="32" t="s">
        <v>68</v>
      </c>
      <c r="DN17" s="32" t="s">
        <v>68</v>
      </c>
      <c r="DP17" s="32" t="s">
        <v>68</v>
      </c>
      <c r="DQ17" s="32" t="s">
        <v>68</v>
      </c>
      <c r="DX17" s="32" t="s">
        <v>68</v>
      </c>
      <c r="DZ17" s="32">
        <v>12</v>
      </c>
    </row>
    <row r="18" spans="1:130" s="34" customFormat="1" ht="12.5" x14ac:dyDescent="0.25">
      <c r="A18" s="31">
        <v>43713.523017951389</v>
      </c>
      <c r="B18" s="32" t="s">
        <v>167</v>
      </c>
      <c r="C18" s="32" t="s">
        <v>66</v>
      </c>
      <c r="D18" s="32" t="s">
        <v>699</v>
      </c>
      <c r="E18" s="32">
        <v>200200359</v>
      </c>
      <c r="F18" s="32" t="s">
        <v>700</v>
      </c>
      <c r="G18" s="33" t="s">
        <v>170</v>
      </c>
      <c r="H18" s="32" t="s">
        <v>664</v>
      </c>
      <c r="I18" s="32" t="s">
        <v>68</v>
      </c>
      <c r="J18" s="32" t="s">
        <v>68</v>
      </c>
      <c r="P18" s="32" t="s">
        <v>68</v>
      </c>
      <c r="Q18" s="32" t="s">
        <v>68</v>
      </c>
      <c r="Y18" s="32" t="s">
        <v>68</v>
      </c>
      <c r="AA18" s="32" t="s">
        <v>70</v>
      </c>
      <c r="AB18" s="32" t="s">
        <v>68</v>
      </c>
      <c r="AD18" s="32" t="s">
        <v>68</v>
      </c>
      <c r="AF18" s="32" t="s">
        <v>68</v>
      </c>
      <c r="AH18" s="32" t="s">
        <v>68</v>
      </c>
      <c r="AI18" s="32" t="s">
        <v>68</v>
      </c>
      <c r="AK18" s="32" t="s">
        <v>68</v>
      </c>
      <c r="AL18" s="32" t="s">
        <v>70</v>
      </c>
      <c r="AO18" s="32" t="s">
        <v>68</v>
      </c>
      <c r="AU18" s="32" t="s">
        <v>68</v>
      </c>
      <c r="AW18" s="32" t="s">
        <v>68</v>
      </c>
      <c r="AX18" s="32" t="s">
        <v>68</v>
      </c>
      <c r="BD18" s="32" t="s">
        <v>68</v>
      </c>
      <c r="BF18" s="32" t="s">
        <v>68</v>
      </c>
      <c r="BM18" s="32" t="s">
        <v>68</v>
      </c>
      <c r="BO18" s="32" t="s">
        <v>68</v>
      </c>
      <c r="BP18" s="32" t="s">
        <v>68</v>
      </c>
      <c r="BR18" s="32" t="s">
        <v>68</v>
      </c>
      <c r="BT18" s="32" t="s">
        <v>68</v>
      </c>
      <c r="BV18" s="32" t="s">
        <v>68</v>
      </c>
      <c r="BW18" s="32" t="s">
        <v>68</v>
      </c>
      <c r="BY18" s="32" t="s">
        <v>68</v>
      </c>
      <c r="BZ18" s="32" t="s">
        <v>70</v>
      </c>
      <c r="CC18" s="32" t="s">
        <v>68</v>
      </c>
      <c r="CI18" s="32" t="s">
        <v>68</v>
      </c>
      <c r="CK18" s="32" t="s">
        <v>68</v>
      </c>
      <c r="CL18" s="32" t="s">
        <v>68</v>
      </c>
      <c r="CR18" s="32" t="s">
        <v>68</v>
      </c>
      <c r="CT18" s="32" t="s">
        <v>68</v>
      </c>
      <c r="DA18" s="32" t="s">
        <v>68</v>
      </c>
      <c r="DC18" s="32" t="s">
        <v>68</v>
      </c>
      <c r="DD18" s="32" t="s">
        <v>68</v>
      </c>
      <c r="DF18" s="32" t="s">
        <v>68</v>
      </c>
      <c r="DH18" s="32" t="s">
        <v>68</v>
      </c>
      <c r="DJ18" s="32" t="s">
        <v>68</v>
      </c>
      <c r="DK18" s="32" t="s">
        <v>68</v>
      </c>
      <c r="DM18" s="32" t="s">
        <v>68</v>
      </c>
      <c r="DN18" s="32" t="s">
        <v>70</v>
      </c>
      <c r="DQ18" s="32" t="s">
        <v>68</v>
      </c>
      <c r="DW18" s="32" t="s">
        <v>68</v>
      </c>
      <c r="DY18" s="32" t="s">
        <v>701</v>
      </c>
      <c r="DZ18" s="32">
        <v>15</v>
      </c>
    </row>
    <row r="19" spans="1:130" s="34" customFormat="1" ht="12.5" x14ac:dyDescent="0.25">
      <c r="A19" s="31">
        <v>43707.427908587968</v>
      </c>
      <c r="B19" s="32" t="s">
        <v>173</v>
      </c>
      <c r="C19" s="32" t="s">
        <v>66</v>
      </c>
      <c r="D19" s="32" t="s">
        <v>702</v>
      </c>
      <c r="E19" s="32">
        <v>200200699</v>
      </c>
      <c r="F19" s="32" t="s">
        <v>703</v>
      </c>
      <c r="G19" s="33" t="s">
        <v>174</v>
      </c>
      <c r="H19" s="32" t="s">
        <v>664</v>
      </c>
      <c r="J19" s="32" t="s">
        <v>68</v>
      </c>
      <c r="Q19" s="32" t="s">
        <v>68</v>
      </c>
      <c r="X19" s="32" t="s">
        <v>68</v>
      </c>
      <c r="Y19" s="32" t="s">
        <v>68</v>
      </c>
      <c r="AA19" s="32" t="s">
        <v>68</v>
      </c>
      <c r="AF19" s="32" t="s">
        <v>68</v>
      </c>
      <c r="AH19" s="32" t="s">
        <v>68</v>
      </c>
      <c r="AL19" s="32" t="s">
        <v>68</v>
      </c>
      <c r="AM19" s="32" t="s">
        <v>68</v>
      </c>
      <c r="AO19" s="32" t="s">
        <v>68</v>
      </c>
      <c r="AS19" s="32" t="s">
        <v>68</v>
      </c>
      <c r="AT19" s="32" t="s">
        <v>68</v>
      </c>
      <c r="AX19" s="32" t="s">
        <v>68</v>
      </c>
      <c r="BE19" s="32" t="s">
        <v>68</v>
      </c>
      <c r="BL19" s="32" t="s">
        <v>68</v>
      </c>
      <c r="BM19" s="32" t="s">
        <v>68</v>
      </c>
      <c r="BO19" s="32" t="s">
        <v>68</v>
      </c>
      <c r="BT19" s="32" t="s">
        <v>68</v>
      </c>
      <c r="BV19" s="32" t="s">
        <v>68</v>
      </c>
      <c r="BZ19" s="32" t="s">
        <v>68</v>
      </c>
      <c r="CA19" s="32" t="s">
        <v>68</v>
      </c>
      <c r="CC19" s="32" t="s">
        <v>68</v>
      </c>
      <c r="CG19" s="32" t="s">
        <v>68</v>
      </c>
      <c r="CH19" s="32" t="s">
        <v>68</v>
      </c>
      <c r="CL19" s="32" t="s">
        <v>68</v>
      </c>
      <c r="CS19" s="32" t="s">
        <v>68</v>
      </c>
      <c r="CZ19" s="32" t="s">
        <v>68</v>
      </c>
      <c r="DA19" s="32" t="s">
        <v>68</v>
      </c>
      <c r="DC19" s="32" t="s">
        <v>68</v>
      </c>
      <c r="DH19" s="32" t="s">
        <v>68</v>
      </c>
      <c r="DJ19" s="32" t="s">
        <v>68</v>
      </c>
      <c r="DN19" s="32" t="s">
        <v>68</v>
      </c>
      <c r="DO19" s="32" t="s">
        <v>68</v>
      </c>
      <c r="DQ19" s="32" t="s">
        <v>68</v>
      </c>
      <c r="DU19" s="32" t="s">
        <v>68</v>
      </c>
      <c r="DV19" s="32" t="s">
        <v>68</v>
      </c>
      <c r="DZ19" s="32" t="s">
        <v>704</v>
      </c>
    </row>
    <row r="20" spans="1:130" s="34" customFormat="1" ht="12.5" x14ac:dyDescent="0.25">
      <c r="A20" s="31">
        <v>43709.509879895835</v>
      </c>
      <c r="B20" s="32" t="s">
        <v>82</v>
      </c>
      <c r="C20" s="32" t="s">
        <v>66</v>
      </c>
      <c r="D20" s="32" t="s">
        <v>705</v>
      </c>
      <c r="E20" s="32">
        <v>700700250</v>
      </c>
      <c r="F20" s="32" t="s">
        <v>83</v>
      </c>
      <c r="G20" s="33" t="s">
        <v>349</v>
      </c>
      <c r="H20" s="32" t="s">
        <v>664</v>
      </c>
      <c r="I20" s="32" t="s">
        <v>68</v>
      </c>
      <c r="J20" s="32" t="s">
        <v>68</v>
      </c>
      <c r="P20" s="32" t="s">
        <v>68</v>
      </c>
      <c r="R20" s="32" t="s">
        <v>70</v>
      </c>
      <c r="Y20" s="32" t="s">
        <v>68</v>
      </c>
      <c r="AA20" s="32" t="s">
        <v>68</v>
      </c>
      <c r="AB20" s="32" t="s">
        <v>68</v>
      </c>
      <c r="AC20" s="32" t="s">
        <v>68</v>
      </c>
      <c r="AE20" s="32" t="s">
        <v>68</v>
      </c>
      <c r="AF20" s="32" t="s">
        <v>68</v>
      </c>
      <c r="AH20" s="32" t="s">
        <v>68</v>
      </c>
      <c r="AI20" s="32" t="s">
        <v>68</v>
      </c>
      <c r="AK20" s="32" t="s">
        <v>68</v>
      </c>
      <c r="AL20" s="32" t="s">
        <v>68</v>
      </c>
      <c r="AN20" s="32" t="s">
        <v>68</v>
      </c>
      <c r="AO20" s="32" t="s">
        <v>68</v>
      </c>
      <c r="AV20" s="32" t="s">
        <v>68</v>
      </c>
      <c r="AW20" s="32" t="s">
        <v>68</v>
      </c>
      <c r="AX20" s="32" t="s">
        <v>68</v>
      </c>
      <c r="BD20" s="32" t="s">
        <v>68</v>
      </c>
      <c r="BF20" s="32" t="s">
        <v>70</v>
      </c>
      <c r="BM20" s="32" t="s">
        <v>68</v>
      </c>
      <c r="BO20" s="32" t="s">
        <v>68</v>
      </c>
      <c r="BP20" s="32" t="s">
        <v>68</v>
      </c>
      <c r="BQ20" s="32" t="s">
        <v>68</v>
      </c>
      <c r="BS20" s="32" t="s">
        <v>68</v>
      </c>
      <c r="BT20" s="32" t="s">
        <v>68</v>
      </c>
      <c r="BV20" s="32" t="s">
        <v>68</v>
      </c>
      <c r="BW20" s="32" t="s">
        <v>68</v>
      </c>
      <c r="BY20" s="32" t="s">
        <v>68</v>
      </c>
      <c r="BZ20" s="32" t="s">
        <v>68</v>
      </c>
      <c r="CB20" s="32" t="s">
        <v>68</v>
      </c>
      <c r="CC20" s="32" t="s">
        <v>68</v>
      </c>
      <c r="CJ20" s="32" t="s">
        <v>68</v>
      </c>
      <c r="CK20" s="32" t="s">
        <v>68</v>
      </c>
      <c r="CL20" s="32" t="s">
        <v>68</v>
      </c>
      <c r="CR20" s="32" t="s">
        <v>68</v>
      </c>
      <c r="CT20" s="32" t="s">
        <v>68</v>
      </c>
      <c r="DA20" s="32" t="s">
        <v>68</v>
      </c>
      <c r="DC20" s="32" t="s">
        <v>68</v>
      </c>
      <c r="DD20" s="32" t="s">
        <v>68</v>
      </c>
      <c r="DE20" s="32" t="s">
        <v>68</v>
      </c>
      <c r="DG20" s="32" t="s">
        <v>68</v>
      </c>
      <c r="DH20" s="32" t="s">
        <v>68</v>
      </c>
      <c r="DJ20" s="32" t="s">
        <v>68</v>
      </c>
      <c r="DK20" s="32" t="s">
        <v>68</v>
      </c>
      <c r="DM20" s="32" t="s">
        <v>68</v>
      </c>
      <c r="DN20" s="32" t="s">
        <v>68</v>
      </c>
      <c r="DP20" s="32" t="s">
        <v>68</v>
      </c>
      <c r="DQ20" s="32" t="s">
        <v>68</v>
      </c>
      <c r="DX20" s="32" t="s">
        <v>68</v>
      </c>
      <c r="DY20" s="32" t="s">
        <v>706</v>
      </c>
    </row>
    <row r="21" spans="1:130" s="34" customFormat="1" ht="12.5" x14ac:dyDescent="0.25">
      <c r="A21" s="31">
        <v>43716.802822534723</v>
      </c>
      <c r="B21" s="32" t="s">
        <v>175</v>
      </c>
      <c r="C21" s="32" t="s">
        <v>66</v>
      </c>
      <c r="D21" s="32" t="s">
        <v>350</v>
      </c>
      <c r="E21" s="32">
        <v>200200822</v>
      </c>
      <c r="F21" s="32" t="s">
        <v>351</v>
      </c>
      <c r="G21" s="33" t="s">
        <v>176</v>
      </c>
      <c r="H21" s="32" t="s">
        <v>664</v>
      </c>
      <c r="I21" s="32" t="s">
        <v>68</v>
      </c>
      <c r="J21" s="32" t="s">
        <v>68</v>
      </c>
      <c r="P21" s="32" t="s">
        <v>68</v>
      </c>
      <c r="R21" s="32" t="s">
        <v>68</v>
      </c>
      <c r="S21" s="32" t="s">
        <v>68</v>
      </c>
      <c r="V21" s="32" t="s">
        <v>68</v>
      </c>
      <c r="W21" s="32" t="s">
        <v>68</v>
      </c>
      <c r="Y21" s="32" t="s">
        <v>68</v>
      </c>
      <c r="AA21" s="32" t="s">
        <v>68</v>
      </c>
      <c r="AB21" s="32" t="s">
        <v>68</v>
      </c>
      <c r="AC21" s="32" t="s">
        <v>68</v>
      </c>
      <c r="AE21" s="32" t="s">
        <v>68</v>
      </c>
      <c r="AF21" s="32" t="s">
        <v>68</v>
      </c>
      <c r="AH21" s="32" t="s">
        <v>68</v>
      </c>
      <c r="AI21" s="32" t="s">
        <v>68</v>
      </c>
      <c r="AK21" s="32" t="s">
        <v>68</v>
      </c>
      <c r="AL21" s="32" t="s">
        <v>68</v>
      </c>
      <c r="AN21" s="32" t="s">
        <v>68</v>
      </c>
      <c r="AO21" s="32" t="s">
        <v>68</v>
      </c>
      <c r="AV21" s="32" t="s">
        <v>68</v>
      </c>
      <c r="AW21" s="32" t="s">
        <v>68</v>
      </c>
      <c r="AX21" s="32" t="s">
        <v>68</v>
      </c>
      <c r="BD21" s="32" t="s">
        <v>68</v>
      </c>
      <c r="BF21" s="32" t="s">
        <v>68</v>
      </c>
      <c r="BG21" s="32" t="s">
        <v>68</v>
      </c>
      <c r="BJ21" s="32" t="s">
        <v>68</v>
      </c>
      <c r="BK21" s="32" t="s">
        <v>68</v>
      </c>
      <c r="BM21" s="32" t="s">
        <v>68</v>
      </c>
      <c r="BO21" s="32" t="s">
        <v>68</v>
      </c>
      <c r="BP21" s="32" t="s">
        <v>68</v>
      </c>
      <c r="BQ21" s="32" t="s">
        <v>68</v>
      </c>
      <c r="BS21" s="32" t="s">
        <v>68</v>
      </c>
      <c r="BT21" s="32" t="s">
        <v>68</v>
      </c>
      <c r="BV21" s="32" t="s">
        <v>68</v>
      </c>
      <c r="BW21" s="32" t="s">
        <v>68</v>
      </c>
      <c r="BY21" s="32" t="s">
        <v>68</v>
      </c>
      <c r="BZ21" s="32" t="s">
        <v>68</v>
      </c>
      <c r="CB21" s="32" t="s">
        <v>68</v>
      </c>
      <c r="CC21" s="32" t="s">
        <v>68</v>
      </c>
      <c r="CJ21" s="32" t="s">
        <v>68</v>
      </c>
      <c r="CK21" s="32" t="s">
        <v>68</v>
      </c>
      <c r="CL21" s="32" t="s">
        <v>68</v>
      </c>
      <c r="CR21" s="32" t="s">
        <v>68</v>
      </c>
      <c r="CT21" s="32" t="s">
        <v>68</v>
      </c>
      <c r="CU21" s="32" t="s">
        <v>68</v>
      </c>
      <c r="CX21" s="32" t="s">
        <v>68</v>
      </c>
      <c r="CY21" s="32" t="s">
        <v>68</v>
      </c>
      <c r="DC21" s="32" t="s">
        <v>68</v>
      </c>
      <c r="DD21" s="32" t="s">
        <v>68</v>
      </c>
      <c r="DE21" s="32" t="s">
        <v>68</v>
      </c>
      <c r="DG21" s="32" t="s">
        <v>68</v>
      </c>
      <c r="DH21" s="32" t="s">
        <v>68</v>
      </c>
      <c r="DJ21" s="32" t="s">
        <v>68</v>
      </c>
      <c r="DK21" s="32" t="s">
        <v>68</v>
      </c>
      <c r="DM21" s="32" t="s">
        <v>68</v>
      </c>
      <c r="DN21" s="32" t="s">
        <v>68</v>
      </c>
      <c r="DP21" s="32" t="s">
        <v>68</v>
      </c>
      <c r="DQ21" s="32" t="s">
        <v>68</v>
      </c>
      <c r="DX21" s="32" t="s">
        <v>68</v>
      </c>
      <c r="DZ21" s="32" t="s">
        <v>707</v>
      </c>
    </row>
    <row r="22" spans="1:130" s="34" customFormat="1" ht="12.5" x14ac:dyDescent="0.25">
      <c r="A22" s="31">
        <v>43707.713343564814</v>
      </c>
      <c r="B22" s="32" t="s">
        <v>353</v>
      </c>
      <c r="C22" s="32" t="s">
        <v>66</v>
      </c>
      <c r="D22" s="32" t="s">
        <v>354</v>
      </c>
      <c r="E22" s="32">
        <v>200200874</v>
      </c>
      <c r="F22" s="32" t="s">
        <v>708</v>
      </c>
      <c r="G22" s="32" t="s">
        <v>355</v>
      </c>
      <c r="H22" s="32" t="s">
        <v>664</v>
      </c>
      <c r="I22" s="32" t="s">
        <v>68</v>
      </c>
      <c r="N22" s="32" t="s">
        <v>68</v>
      </c>
      <c r="P22" s="32" t="s">
        <v>68</v>
      </c>
      <c r="W22" s="32" t="s">
        <v>68</v>
      </c>
      <c r="Z22" s="32" t="s">
        <v>68</v>
      </c>
      <c r="AB22" s="32" t="s">
        <v>68</v>
      </c>
      <c r="AC22" s="32" t="s">
        <v>68</v>
      </c>
      <c r="AG22" s="32" t="s">
        <v>68</v>
      </c>
      <c r="AH22" s="32" t="s">
        <v>68</v>
      </c>
      <c r="AI22" s="32" t="s">
        <v>68</v>
      </c>
      <c r="AK22" s="32" t="s">
        <v>68</v>
      </c>
      <c r="AL22" s="32" t="s">
        <v>68</v>
      </c>
      <c r="AO22" s="32" t="s">
        <v>68</v>
      </c>
      <c r="AW22" s="32" t="s">
        <v>68</v>
      </c>
      <c r="BB22" s="32" t="s">
        <v>68</v>
      </c>
      <c r="BD22" s="32" t="s">
        <v>68</v>
      </c>
      <c r="BK22" s="32" t="s">
        <v>68</v>
      </c>
      <c r="BN22" s="32" t="s">
        <v>68</v>
      </c>
      <c r="BP22" s="32" t="s">
        <v>68</v>
      </c>
      <c r="BQ22" s="32" t="s">
        <v>70</v>
      </c>
      <c r="BT22" s="32" t="s">
        <v>68</v>
      </c>
      <c r="BU22" s="32" t="s">
        <v>68</v>
      </c>
      <c r="BV22" s="32" t="s">
        <v>68</v>
      </c>
      <c r="BW22" s="32" t="s">
        <v>68</v>
      </c>
      <c r="BY22" s="32" t="s">
        <v>68</v>
      </c>
      <c r="BZ22" s="32" t="s">
        <v>68</v>
      </c>
      <c r="CC22" s="32" t="s">
        <v>70</v>
      </c>
      <c r="CK22" s="32" t="s">
        <v>68</v>
      </c>
      <c r="CP22" s="32" t="s">
        <v>68</v>
      </c>
      <c r="CR22" s="32" t="s">
        <v>68</v>
      </c>
      <c r="CY22" s="32" t="s">
        <v>68</v>
      </c>
      <c r="DB22" s="32" t="s">
        <v>68</v>
      </c>
      <c r="DD22" s="32" t="s">
        <v>68</v>
      </c>
      <c r="DE22" s="32" t="s">
        <v>68</v>
      </c>
      <c r="DI22" s="32" t="s">
        <v>68</v>
      </c>
      <c r="DJ22" s="32" t="s">
        <v>68</v>
      </c>
      <c r="DK22" s="32" t="s">
        <v>68</v>
      </c>
      <c r="DM22" s="32" t="s">
        <v>68</v>
      </c>
      <c r="DN22" s="32" t="s">
        <v>68</v>
      </c>
      <c r="DQ22" s="32" t="s">
        <v>68</v>
      </c>
      <c r="DY22" s="32" t="s">
        <v>498</v>
      </c>
      <c r="DZ22" s="32">
        <v>17</v>
      </c>
    </row>
    <row r="23" spans="1:130" s="34" customFormat="1" ht="12.5" x14ac:dyDescent="0.25">
      <c r="A23" s="31">
        <v>43713.463856215283</v>
      </c>
      <c r="B23" s="32" t="s">
        <v>177</v>
      </c>
      <c r="C23" s="32" t="s">
        <v>105</v>
      </c>
      <c r="D23" s="32" t="s">
        <v>178</v>
      </c>
      <c r="E23" s="32">
        <v>200401338</v>
      </c>
      <c r="F23" s="32" t="s">
        <v>709</v>
      </c>
      <c r="G23" s="33" t="s">
        <v>179</v>
      </c>
      <c r="H23" s="32" t="s">
        <v>664</v>
      </c>
      <c r="I23" s="32" t="s">
        <v>68</v>
      </c>
      <c r="J23" s="32" t="s">
        <v>68</v>
      </c>
      <c r="K23" s="32" t="s">
        <v>68</v>
      </c>
      <c r="P23" s="32" t="s">
        <v>68</v>
      </c>
      <c r="R23" s="32" t="s">
        <v>68</v>
      </c>
      <c r="Z23" s="32" t="s">
        <v>68</v>
      </c>
      <c r="AA23" s="32" t="s">
        <v>68</v>
      </c>
      <c r="AB23" s="32" t="s">
        <v>68</v>
      </c>
      <c r="AG23" s="32" t="s">
        <v>68</v>
      </c>
      <c r="AH23" s="32" t="s">
        <v>68</v>
      </c>
      <c r="AI23" s="32" t="s">
        <v>68</v>
      </c>
      <c r="AK23" s="32" t="s">
        <v>68</v>
      </c>
      <c r="AL23" s="32" t="s">
        <v>68</v>
      </c>
      <c r="AO23" s="32" t="s">
        <v>68</v>
      </c>
      <c r="AW23" s="32" t="s">
        <v>68</v>
      </c>
      <c r="AX23" s="32" t="s">
        <v>68</v>
      </c>
      <c r="AY23" s="32" t="s">
        <v>68</v>
      </c>
      <c r="BD23" s="32" t="s">
        <v>68</v>
      </c>
      <c r="BF23" s="32" t="s">
        <v>68</v>
      </c>
      <c r="BN23" s="32" t="s">
        <v>68</v>
      </c>
      <c r="BO23" s="32" t="s">
        <v>68</v>
      </c>
      <c r="BP23" s="32" t="s">
        <v>68</v>
      </c>
      <c r="BV23" s="32" t="s">
        <v>68</v>
      </c>
      <c r="BW23" s="32" t="s">
        <v>68</v>
      </c>
      <c r="BY23" s="32" t="s">
        <v>68</v>
      </c>
      <c r="BZ23" s="32" t="s">
        <v>68</v>
      </c>
      <c r="CC23" s="32" t="s">
        <v>68</v>
      </c>
      <c r="CK23" s="32" t="s">
        <v>68</v>
      </c>
      <c r="CL23" s="32" t="s">
        <v>68</v>
      </c>
      <c r="CM23" s="32" t="s">
        <v>68</v>
      </c>
      <c r="CR23" s="32" t="s">
        <v>68</v>
      </c>
      <c r="CT23" s="32" t="s">
        <v>68</v>
      </c>
      <c r="DB23" s="32" t="s">
        <v>68</v>
      </c>
      <c r="DC23" s="32" t="s">
        <v>68</v>
      </c>
      <c r="DD23" s="32" t="s">
        <v>68</v>
      </c>
      <c r="DJ23" s="32" t="s">
        <v>68</v>
      </c>
      <c r="DK23" s="32" t="s">
        <v>68</v>
      </c>
      <c r="DM23" s="32" t="s">
        <v>68</v>
      </c>
      <c r="DQ23" s="32" t="s">
        <v>68</v>
      </c>
      <c r="DY23" s="32" t="s">
        <v>710</v>
      </c>
      <c r="DZ23" s="32" t="s">
        <v>711</v>
      </c>
    </row>
    <row r="24" spans="1:130" s="34" customFormat="1" ht="12.5" x14ac:dyDescent="0.25">
      <c r="A24" s="31">
        <v>43705.31088211805</v>
      </c>
      <c r="B24" s="32" t="s">
        <v>186</v>
      </c>
      <c r="C24" s="32" t="s">
        <v>79</v>
      </c>
      <c r="D24" s="32" t="s">
        <v>187</v>
      </c>
      <c r="E24" s="32">
        <v>200600139</v>
      </c>
      <c r="F24" s="32" t="s">
        <v>637</v>
      </c>
      <c r="G24" s="33" t="s">
        <v>188</v>
      </c>
      <c r="H24" s="32" t="s">
        <v>664</v>
      </c>
      <c r="I24" s="32" t="s">
        <v>68</v>
      </c>
      <c r="J24" s="32" t="s">
        <v>68</v>
      </c>
      <c r="K24" s="32" t="s">
        <v>68</v>
      </c>
      <c r="P24" s="32" t="s">
        <v>68</v>
      </c>
      <c r="Z24" s="32" t="s">
        <v>68</v>
      </c>
      <c r="AA24" s="32" t="s">
        <v>68</v>
      </c>
      <c r="AB24" s="32" t="s">
        <v>68</v>
      </c>
      <c r="AC24" s="32" t="s">
        <v>68</v>
      </c>
      <c r="AH24" s="32" t="s">
        <v>68</v>
      </c>
      <c r="AI24" s="32" t="s">
        <v>68</v>
      </c>
      <c r="AK24" s="32" t="s">
        <v>68</v>
      </c>
      <c r="AL24" s="32" t="s">
        <v>68</v>
      </c>
      <c r="AO24" s="32" t="s">
        <v>68</v>
      </c>
      <c r="AW24" s="32" t="s">
        <v>68</v>
      </c>
      <c r="AX24" s="32" t="s">
        <v>68</v>
      </c>
      <c r="AY24" s="32" t="s">
        <v>68</v>
      </c>
      <c r="BD24" s="32" t="s">
        <v>68</v>
      </c>
      <c r="BN24" s="32" t="s">
        <v>68</v>
      </c>
      <c r="BO24" s="32" t="s">
        <v>68</v>
      </c>
      <c r="BP24" s="32" t="s">
        <v>68</v>
      </c>
      <c r="BQ24" s="32" t="s">
        <v>68</v>
      </c>
      <c r="BV24" s="32" t="s">
        <v>68</v>
      </c>
      <c r="BW24" s="32" t="s">
        <v>68</v>
      </c>
      <c r="BY24" s="32" t="s">
        <v>68</v>
      </c>
      <c r="CC24" s="32" t="s">
        <v>68</v>
      </c>
      <c r="CK24" s="32" t="s">
        <v>68</v>
      </c>
      <c r="CL24" s="32" t="s">
        <v>68</v>
      </c>
      <c r="CR24" s="32" t="s">
        <v>68</v>
      </c>
      <c r="CT24" s="32" t="s">
        <v>68</v>
      </c>
      <c r="DC24" s="32" t="s">
        <v>68</v>
      </c>
      <c r="DD24" s="32" t="s">
        <v>68</v>
      </c>
      <c r="DE24" s="32" t="s">
        <v>68</v>
      </c>
      <c r="DJ24" s="32" t="s">
        <v>68</v>
      </c>
      <c r="DK24" s="32" t="s">
        <v>68</v>
      </c>
      <c r="DM24" s="32" t="s">
        <v>68</v>
      </c>
      <c r="DN24" s="32" t="s">
        <v>68</v>
      </c>
      <c r="DQ24" s="32" t="s">
        <v>68</v>
      </c>
      <c r="DZ24" s="32" t="s">
        <v>368</v>
      </c>
    </row>
    <row r="25" spans="1:130" s="34" customFormat="1" ht="12.5" x14ac:dyDescent="0.25">
      <c r="A25" s="31">
        <v>43707.380202187502</v>
      </c>
      <c r="B25" s="32" t="s">
        <v>191</v>
      </c>
      <c r="C25" s="32" t="s">
        <v>79</v>
      </c>
      <c r="D25" s="32" t="s">
        <v>192</v>
      </c>
      <c r="E25" s="32">
        <v>200600296</v>
      </c>
      <c r="F25" s="32" t="s">
        <v>712</v>
      </c>
      <c r="G25" s="33" t="s">
        <v>193</v>
      </c>
      <c r="H25" s="32" t="s">
        <v>664</v>
      </c>
      <c r="I25" s="32" t="s">
        <v>68</v>
      </c>
      <c r="J25" s="32" t="s">
        <v>68</v>
      </c>
      <c r="P25" s="32" t="s">
        <v>68</v>
      </c>
      <c r="R25" s="32" t="s">
        <v>68</v>
      </c>
      <c r="W25" s="32" t="s">
        <v>68</v>
      </c>
      <c r="AA25" s="32" t="s">
        <v>68</v>
      </c>
      <c r="AB25" s="32" t="s">
        <v>68</v>
      </c>
      <c r="AF25" s="32" t="s">
        <v>68</v>
      </c>
      <c r="AH25" s="32" t="s">
        <v>68</v>
      </c>
      <c r="AI25" s="32" t="s">
        <v>68</v>
      </c>
      <c r="AK25" s="32" t="s">
        <v>68</v>
      </c>
      <c r="AL25" s="32" t="s">
        <v>68</v>
      </c>
      <c r="AO25" s="32" t="s">
        <v>68</v>
      </c>
      <c r="AW25" s="32" t="s">
        <v>68</v>
      </c>
      <c r="AX25" s="32" t="s">
        <v>68</v>
      </c>
      <c r="BD25" s="32" t="s">
        <v>68</v>
      </c>
      <c r="BF25" s="32" t="s">
        <v>68</v>
      </c>
      <c r="BK25" s="32" t="s">
        <v>68</v>
      </c>
      <c r="BO25" s="32" t="s">
        <v>68</v>
      </c>
      <c r="BP25" s="32" t="s">
        <v>68</v>
      </c>
      <c r="BT25" s="32" t="s">
        <v>68</v>
      </c>
      <c r="BV25" s="32" t="s">
        <v>68</v>
      </c>
      <c r="BW25" s="32" t="s">
        <v>68</v>
      </c>
      <c r="BY25" s="32" t="s">
        <v>68</v>
      </c>
      <c r="BZ25" s="32" t="s">
        <v>68</v>
      </c>
      <c r="CC25" s="32" t="s">
        <v>68</v>
      </c>
      <c r="CK25" s="32" t="s">
        <v>68</v>
      </c>
      <c r="CL25" s="32" t="s">
        <v>68</v>
      </c>
      <c r="CR25" s="32" t="s">
        <v>68</v>
      </c>
      <c r="CT25" s="32" t="s">
        <v>68</v>
      </c>
      <c r="CY25" s="32" t="s">
        <v>68</v>
      </c>
      <c r="DC25" s="32" t="s">
        <v>68</v>
      </c>
      <c r="DD25" s="32" t="s">
        <v>68</v>
      </c>
      <c r="DH25" s="32" t="s">
        <v>68</v>
      </c>
      <c r="DJ25" s="32" t="s">
        <v>68</v>
      </c>
      <c r="DK25" s="32" t="s">
        <v>68</v>
      </c>
      <c r="DM25" s="32" t="s">
        <v>68</v>
      </c>
      <c r="DN25" s="32" t="s">
        <v>68</v>
      </c>
      <c r="DQ25" s="32" t="s">
        <v>68</v>
      </c>
      <c r="DY25" s="32" t="s">
        <v>713</v>
      </c>
      <c r="DZ25" s="32" t="s">
        <v>375</v>
      </c>
    </row>
    <row r="26" spans="1:130" s="34" customFormat="1" ht="12.5" x14ac:dyDescent="0.25">
      <c r="A26" s="31">
        <v>43707.438644733797</v>
      </c>
      <c r="B26" s="32" t="s">
        <v>194</v>
      </c>
      <c r="C26" s="32" t="s">
        <v>79</v>
      </c>
      <c r="D26" s="32" t="s">
        <v>714</v>
      </c>
      <c r="E26" s="32">
        <v>200600307</v>
      </c>
      <c r="F26" s="32" t="s">
        <v>638</v>
      </c>
      <c r="G26" s="33" t="s">
        <v>195</v>
      </c>
      <c r="H26" s="32" t="s">
        <v>664</v>
      </c>
      <c r="I26" s="32" t="s">
        <v>68</v>
      </c>
      <c r="N26" s="32" t="s">
        <v>68</v>
      </c>
      <c r="P26" s="32" t="s">
        <v>68</v>
      </c>
      <c r="W26" s="32" t="s">
        <v>68</v>
      </c>
      <c r="Z26" s="32" t="s">
        <v>68</v>
      </c>
      <c r="AB26" s="32" t="s">
        <v>70</v>
      </c>
      <c r="AC26" s="32" t="s">
        <v>68</v>
      </c>
      <c r="AG26" s="32" t="s">
        <v>78</v>
      </c>
      <c r="AH26" s="32" t="s">
        <v>68</v>
      </c>
      <c r="AI26" s="32" t="s">
        <v>68</v>
      </c>
      <c r="AK26" s="32" t="s">
        <v>70</v>
      </c>
      <c r="AL26" s="32" t="s">
        <v>68</v>
      </c>
      <c r="AO26" s="32" t="s">
        <v>68</v>
      </c>
      <c r="AU26" s="32" t="s">
        <v>70</v>
      </c>
      <c r="AW26" s="32" t="s">
        <v>68</v>
      </c>
      <c r="BB26" s="32" t="s">
        <v>68</v>
      </c>
      <c r="BD26" s="32" t="s">
        <v>68</v>
      </c>
      <c r="BK26" s="32" t="s">
        <v>68</v>
      </c>
      <c r="BN26" s="32" t="s">
        <v>68</v>
      </c>
      <c r="BP26" s="32" t="s">
        <v>70</v>
      </c>
      <c r="BQ26" s="32" t="s">
        <v>68</v>
      </c>
      <c r="BU26" s="32" t="s">
        <v>68</v>
      </c>
      <c r="BV26" s="32" t="s">
        <v>68</v>
      </c>
      <c r="BW26" s="32" t="s">
        <v>68</v>
      </c>
      <c r="BY26" s="32" t="s">
        <v>68</v>
      </c>
      <c r="BZ26" s="32" t="s">
        <v>68</v>
      </c>
      <c r="CC26" s="32" t="s">
        <v>70</v>
      </c>
      <c r="CI26" s="32" t="s">
        <v>68</v>
      </c>
      <c r="CK26" s="32" t="s">
        <v>68</v>
      </c>
      <c r="CP26" s="32" t="s">
        <v>68</v>
      </c>
      <c r="CR26" s="32" t="s">
        <v>68</v>
      </c>
      <c r="CY26" s="32" t="s">
        <v>68</v>
      </c>
      <c r="DB26" s="32" t="s">
        <v>68</v>
      </c>
      <c r="DD26" s="32" t="s">
        <v>68</v>
      </c>
      <c r="DE26" s="32" t="s">
        <v>68</v>
      </c>
      <c r="DI26" s="32" t="s">
        <v>68</v>
      </c>
      <c r="DJ26" s="32" t="s">
        <v>68</v>
      </c>
      <c r="DK26" s="32" t="s">
        <v>68</v>
      </c>
      <c r="DM26" s="32" t="s">
        <v>68</v>
      </c>
      <c r="DN26" s="32" t="s">
        <v>68</v>
      </c>
      <c r="DQ26" s="32" t="s">
        <v>68</v>
      </c>
      <c r="DW26" s="32" t="s">
        <v>68</v>
      </c>
      <c r="DY26" s="32" t="s">
        <v>299</v>
      </c>
      <c r="DZ26" s="32" t="s">
        <v>377</v>
      </c>
    </row>
    <row r="27" spans="1:130" s="34" customFormat="1" ht="12.5" x14ac:dyDescent="0.25">
      <c r="A27" s="31">
        <v>43705.378004930557</v>
      </c>
      <c r="B27" s="32" t="s">
        <v>715</v>
      </c>
      <c r="C27" s="32" t="s">
        <v>79</v>
      </c>
      <c r="D27" s="32" t="s">
        <v>716</v>
      </c>
      <c r="E27" s="32">
        <v>200601022</v>
      </c>
      <c r="F27" s="32" t="s">
        <v>717</v>
      </c>
      <c r="G27" s="33" t="s">
        <v>718</v>
      </c>
      <c r="H27" s="32" t="s">
        <v>664</v>
      </c>
      <c r="I27" s="32" t="s">
        <v>68</v>
      </c>
      <c r="N27" s="32" t="s">
        <v>68</v>
      </c>
      <c r="P27" s="32" t="s">
        <v>68</v>
      </c>
      <c r="Z27" s="32" t="s">
        <v>68</v>
      </c>
      <c r="AB27" s="32" t="s">
        <v>68</v>
      </c>
      <c r="AC27" s="32" t="s">
        <v>70</v>
      </c>
      <c r="AG27" s="32" t="s">
        <v>68</v>
      </c>
      <c r="AH27" s="32" t="s">
        <v>68</v>
      </c>
      <c r="AI27" s="32" t="s">
        <v>68</v>
      </c>
      <c r="AK27" s="32" t="s">
        <v>68</v>
      </c>
      <c r="AL27" s="32" t="s">
        <v>68</v>
      </c>
      <c r="AO27" s="32" t="s">
        <v>68</v>
      </c>
      <c r="AU27" s="32" t="s">
        <v>68</v>
      </c>
      <c r="AW27" s="32" t="s">
        <v>68</v>
      </c>
      <c r="BB27" s="32" t="s">
        <v>68</v>
      </c>
      <c r="BD27" s="32" t="s">
        <v>68</v>
      </c>
      <c r="BN27" s="32" t="s">
        <v>68</v>
      </c>
      <c r="BP27" s="32" t="s">
        <v>68</v>
      </c>
      <c r="BQ27" s="32" t="s">
        <v>68</v>
      </c>
      <c r="BU27" s="32" t="s">
        <v>68</v>
      </c>
      <c r="BV27" s="32" t="s">
        <v>68</v>
      </c>
      <c r="BW27" s="32" t="s">
        <v>68</v>
      </c>
      <c r="BY27" s="32" t="s">
        <v>68</v>
      </c>
      <c r="BZ27" s="32" t="s">
        <v>68</v>
      </c>
      <c r="CC27" s="32" t="s">
        <v>68</v>
      </c>
      <c r="CI27" s="32" t="s">
        <v>68</v>
      </c>
      <c r="CK27" s="32" t="s">
        <v>68</v>
      </c>
      <c r="CP27" s="32" t="s">
        <v>68</v>
      </c>
      <c r="DB27" s="32" t="s">
        <v>68</v>
      </c>
      <c r="DD27" s="32" t="s">
        <v>68</v>
      </c>
      <c r="DE27" s="32" t="s">
        <v>68</v>
      </c>
      <c r="DI27" s="32" t="s">
        <v>68</v>
      </c>
      <c r="DJ27" s="32" t="s">
        <v>68</v>
      </c>
      <c r="DK27" s="32" t="s">
        <v>68</v>
      </c>
      <c r="DM27" s="32" t="s">
        <v>68</v>
      </c>
      <c r="DN27" s="32" t="s">
        <v>68</v>
      </c>
      <c r="DQ27" s="32" t="s">
        <v>70</v>
      </c>
      <c r="DW27" s="32" t="s">
        <v>68</v>
      </c>
      <c r="DY27" s="32" t="s">
        <v>318</v>
      </c>
      <c r="DZ27" s="32" t="s">
        <v>719</v>
      </c>
    </row>
    <row r="28" spans="1:130" s="34" customFormat="1" ht="12.5" x14ac:dyDescent="0.25">
      <c r="A28" s="31">
        <v>43691.332901643516</v>
      </c>
      <c r="B28" s="32" t="s">
        <v>720</v>
      </c>
      <c r="C28" s="32" t="s">
        <v>79</v>
      </c>
      <c r="D28" s="32" t="s">
        <v>721</v>
      </c>
      <c r="E28" s="32">
        <v>601065</v>
      </c>
      <c r="F28" s="32" t="s">
        <v>722</v>
      </c>
      <c r="G28" s="33" t="s">
        <v>639</v>
      </c>
      <c r="H28" s="32" t="s">
        <v>664</v>
      </c>
      <c r="CA28" s="32" t="s">
        <v>68</v>
      </c>
      <c r="CH28" s="32" t="s">
        <v>68</v>
      </c>
      <c r="DO28" s="32" t="s">
        <v>68</v>
      </c>
      <c r="DY28" s="32" t="s">
        <v>318</v>
      </c>
      <c r="DZ28" s="32" t="s">
        <v>372</v>
      </c>
    </row>
    <row r="29" spans="1:130" s="34" customFormat="1" ht="12.5" x14ac:dyDescent="0.25">
      <c r="A29" s="31">
        <v>43691.336960694447</v>
      </c>
      <c r="B29" s="32" t="s">
        <v>723</v>
      </c>
      <c r="C29" s="32" t="s">
        <v>79</v>
      </c>
      <c r="D29" s="32" t="s">
        <v>724</v>
      </c>
      <c r="E29" s="32">
        <v>200601065</v>
      </c>
      <c r="F29" s="32" t="s">
        <v>725</v>
      </c>
      <c r="G29" s="32" t="s">
        <v>726</v>
      </c>
      <c r="H29" s="32" t="s">
        <v>664</v>
      </c>
      <c r="X29" s="32" t="s">
        <v>68</v>
      </c>
      <c r="BL29" s="32" t="s">
        <v>68</v>
      </c>
      <c r="CZ29" s="32" t="s">
        <v>68</v>
      </c>
      <c r="DY29" s="32" t="s">
        <v>318</v>
      </c>
      <c r="DZ29" s="32" t="s">
        <v>372</v>
      </c>
    </row>
    <row r="30" spans="1:130" s="34" customFormat="1" ht="12.5" x14ac:dyDescent="0.25">
      <c r="A30" s="31">
        <v>43711.258513460649</v>
      </c>
      <c r="B30" s="32" t="s">
        <v>384</v>
      </c>
      <c r="C30" s="32" t="s">
        <v>79</v>
      </c>
      <c r="D30" s="32" t="s">
        <v>385</v>
      </c>
      <c r="E30" s="32">
        <v>200601105</v>
      </c>
      <c r="F30" s="32" t="s">
        <v>386</v>
      </c>
      <c r="G30" s="33" t="s">
        <v>727</v>
      </c>
      <c r="H30" s="32" t="s">
        <v>664</v>
      </c>
      <c r="P30" s="32" t="s">
        <v>68</v>
      </c>
      <c r="Z30" s="32" t="s">
        <v>68</v>
      </c>
      <c r="AG30" s="32" t="s">
        <v>68</v>
      </c>
      <c r="AH30" s="32" t="s">
        <v>68</v>
      </c>
      <c r="AI30" s="32" t="s">
        <v>68</v>
      </c>
      <c r="AK30" s="32" t="s">
        <v>68</v>
      </c>
      <c r="AU30" s="32" t="s">
        <v>68</v>
      </c>
      <c r="AW30" s="32" t="s">
        <v>68</v>
      </c>
      <c r="BN30" s="32" t="s">
        <v>68</v>
      </c>
      <c r="BU30" s="32" t="s">
        <v>68</v>
      </c>
      <c r="BV30" s="32" t="s">
        <v>68</v>
      </c>
      <c r="BW30" s="32" t="s">
        <v>68</v>
      </c>
      <c r="BY30" s="32" t="s">
        <v>68</v>
      </c>
      <c r="CI30" s="32" t="s">
        <v>68</v>
      </c>
      <c r="CK30" s="32" t="s">
        <v>68</v>
      </c>
      <c r="CR30" s="32" t="s">
        <v>68</v>
      </c>
      <c r="DB30" s="32" t="s">
        <v>68</v>
      </c>
      <c r="DI30" s="32" t="s">
        <v>68</v>
      </c>
      <c r="DJ30" s="32" t="s">
        <v>68</v>
      </c>
      <c r="DK30" s="32" t="s">
        <v>68</v>
      </c>
      <c r="DM30" s="32" t="s">
        <v>68</v>
      </c>
      <c r="DN30" s="32" t="s">
        <v>68</v>
      </c>
      <c r="DW30" s="32" t="s">
        <v>68</v>
      </c>
      <c r="DY30" s="32" t="s">
        <v>352</v>
      </c>
      <c r="DZ30" s="32" t="s">
        <v>379</v>
      </c>
    </row>
    <row r="31" spans="1:130" s="34" customFormat="1" ht="12.5" x14ac:dyDescent="0.25">
      <c r="A31" s="31">
        <v>43678.551892465279</v>
      </c>
      <c r="B31" s="32" t="s">
        <v>728</v>
      </c>
      <c r="C31" s="32" t="s">
        <v>79</v>
      </c>
      <c r="D31" s="32" t="s">
        <v>729</v>
      </c>
      <c r="E31" s="32">
        <v>200600482</v>
      </c>
      <c r="F31" s="32" t="s">
        <v>730</v>
      </c>
      <c r="G31" s="32" t="s">
        <v>731</v>
      </c>
      <c r="H31" s="32" t="s">
        <v>664</v>
      </c>
      <c r="I31" s="32" t="s">
        <v>68</v>
      </c>
      <c r="J31" s="32" t="s">
        <v>68</v>
      </c>
      <c r="K31" s="32" t="s">
        <v>68</v>
      </c>
      <c r="P31" s="32" t="s">
        <v>68</v>
      </c>
      <c r="R31" s="32" t="s">
        <v>68</v>
      </c>
      <c r="S31" s="32" t="s">
        <v>68</v>
      </c>
      <c r="AA31" s="32" t="s">
        <v>68</v>
      </c>
      <c r="AB31" s="32" t="s">
        <v>68</v>
      </c>
      <c r="AC31" s="32" t="s">
        <v>68</v>
      </c>
      <c r="AH31" s="32" t="s">
        <v>68</v>
      </c>
      <c r="AI31" s="32" t="s">
        <v>68</v>
      </c>
      <c r="AK31" s="32" t="s">
        <v>68</v>
      </c>
      <c r="AL31" s="32" t="s">
        <v>68</v>
      </c>
      <c r="AU31" s="32" t="s">
        <v>68</v>
      </c>
      <c r="AW31" s="32" t="s">
        <v>68</v>
      </c>
      <c r="AY31" s="32" t="s">
        <v>68</v>
      </c>
      <c r="BD31" s="32" t="s">
        <v>68</v>
      </c>
      <c r="BF31" s="32" t="s">
        <v>68</v>
      </c>
      <c r="BG31" s="32" t="s">
        <v>68</v>
      </c>
      <c r="BK31" s="32" t="s">
        <v>68</v>
      </c>
      <c r="BN31" s="32" t="s">
        <v>68</v>
      </c>
      <c r="BP31" s="32" t="s">
        <v>68</v>
      </c>
      <c r="BQ31" s="32" t="s">
        <v>68</v>
      </c>
      <c r="BV31" s="32" t="s">
        <v>68</v>
      </c>
      <c r="BW31" s="32" t="s">
        <v>68</v>
      </c>
      <c r="BY31" s="32" t="s">
        <v>68</v>
      </c>
      <c r="BZ31" s="32" t="s">
        <v>68</v>
      </c>
      <c r="CI31" s="32" t="s">
        <v>68</v>
      </c>
      <c r="CM31" s="32" t="s">
        <v>68</v>
      </c>
      <c r="CR31" s="32" t="s">
        <v>68</v>
      </c>
      <c r="CT31" s="32" t="s">
        <v>68</v>
      </c>
      <c r="CU31" s="32" t="s">
        <v>68</v>
      </c>
      <c r="DB31" s="32" t="s">
        <v>68</v>
      </c>
      <c r="DD31" s="32" t="s">
        <v>68</v>
      </c>
      <c r="DE31" s="32" t="s">
        <v>68</v>
      </c>
      <c r="DJ31" s="32" t="s">
        <v>68</v>
      </c>
      <c r="DK31" s="32" t="s">
        <v>68</v>
      </c>
      <c r="DM31" s="32" t="s">
        <v>68</v>
      </c>
      <c r="DN31" s="32" t="s">
        <v>68</v>
      </c>
      <c r="DW31" s="32" t="s">
        <v>68</v>
      </c>
      <c r="DY31" s="32" t="s">
        <v>316</v>
      </c>
      <c r="DZ31" s="32" t="s">
        <v>364</v>
      </c>
    </row>
    <row r="32" spans="1:130" s="34" customFormat="1" ht="12.5" x14ac:dyDescent="0.25">
      <c r="A32" s="31">
        <v>43708.676634155097</v>
      </c>
      <c r="B32" s="32" t="s">
        <v>200</v>
      </c>
      <c r="C32" s="32" t="s">
        <v>79</v>
      </c>
      <c r="D32" s="32" t="s">
        <v>201</v>
      </c>
      <c r="E32" s="32">
        <v>200600484</v>
      </c>
      <c r="F32" s="32" t="s">
        <v>732</v>
      </c>
      <c r="G32" s="33" t="s">
        <v>202</v>
      </c>
      <c r="H32" s="32" t="s">
        <v>664</v>
      </c>
      <c r="I32" s="32" t="s">
        <v>70</v>
      </c>
      <c r="K32" s="32" t="s">
        <v>68</v>
      </c>
      <c r="P32" s="32" t="s">
        <v>68</v>
      </c>
      <c r="S32" s="32" t="s">
        <v>68</v>
      </c>
      <c r="Z32" s="32" t="s">
        <v>68</v>
      </c>
      <c r="AB32" s="32" t="s">
        <v>68</v>
      </c>
      <c r="AC32" s="32" t="s">
        <v>68</v>
      </c>
      <c r="AH32" s="32" t="s">
        <v>68</v>
      </c>
      <c r="AI32" s="32" t="s">
        <v>68</v>
      </c>
      <c r="AK32" s="32" t="s">
        <v>68</v>
      </c>
      <c r="AL32" s="32" t="s">
        <v>70</v>
      </c>
      <c r="AO32" s="32" t="s">
        <v>68</v>
      </c>
      <c r="AW32" s="32" t="s">
        <v>68</v>
      </c>
      <c r="AY32" s="32" t="s">
        <v>68</v>
      </c>
      <c r="BD32" s="32" t="s">
        <v>68</v>
      </c>
      <c r="BG32" s="32" t="s">
        <v>68</v>
      </c>
      <c r="BN32" s="32" t="s">
        <v>68</v>
      </c>
      <c r="BP32" s="32" t="s">
        <v>68</v>
      </c>
      <c r="BQ32" s="32" t="s">
        <v>68</v>
      </c>
      <c r="BV32" s="32" t="s">
        <v>68</v>
      </c>
      <c r="BW32" s="32" t="s">
        <v>68</v>
      </c>
      <c r="BY32" s="32" t="s">
        <v>68</v>
      </c>
      <c r="BZ32" s="32" t="s">
        <v>68</v>
      </c>
      <c r="CC32" s="32" t="s">
        <v>68</v>
      </c>
      <c r="CK32" s="32" t="s">
        <v>68</v>
      </c>
      <c r="CL32" s="32" t="s">
        <v>68</v>
      </c>
      <c r="CM32" s="32" t="s">
        <v>68</v>
      </c>
      <c r="CR32" s="32" t="s">
        <v>68</v>
      </c>
      <c r="CU32" s="32" t="s">
        <v>68</v>
      </c>
      <c r="DB32" s="32" t="s">
        <v>68</v>
      </c>
      <c r="DD32" s="32" t="s">
        <v>68</v>
      </c>
      <c r="DE32" s="32" t="s">
        <v>68</v>
      </c>
      <c r="DJ32" s="32" t="s">
        <v>68</v>
      </c>
      <c r="DK32" s="32" t="s">
        <v>68</v>
      </c>
      <c r="DM32" s="32" t="s">
        <v>68</v>
      </c>
      <c r="DN32" s="32" t="s">
        <v>68</v>
      </c>
      <c r="DQ32" s="32" t="s">
        <v>68</v>
      </c>
      <c r="DY32" s="32" t="s">
        <v>733</v>
      </c>
      <c r="DZ32" s="32" t="s">
        <v>364</v>
      </c>
    </row>
    <row r="33" spans="1:130" s="34" customFormat="1" ht="12.5" x14ac:dyDescent="0.25">
      <c r="A33" s="31">
        <v>43707.325727581017</v>
      </c>
      <c r="B33" s="32" t="s">
        <v>734</v>
      </c>
      <c r="C33" s="32" t="s">
        <v>79</v>
      </c>
      <c r="D33" s="32" t="s">
        <v>735</v>
      </c>
      <c r="E33" s="32">
        <v>300600694</v>
      </c>
      <c r="F33" s="32" t="s">
        <v>736</v>
      </c>
      <c r="G33" s="33" t="s">
        <v>210</v>
      </c>
      <c r="H33" s="32" t="s">
        <v>664</v>
      </c>
      <c r="I33" s="32" t="s">
        <v>68</v>
      </c>
      <c r="J33" s="32" t="s">
        <v>68</v>
      </c>
      <c r="P33" s="32" t="s">
        <v>68</v>
      </c>
      <c r="R33" s="32" t="s">
        <v>68</v>
      </c>
      <c r="S33" s="32" t="s">
        <v>68</v>
      </c>
      <c r="AA33" s="32" t="s">
        <v>68</v>
      </c>
      <c r="AB33" s="32" t="s">
        <v>68</v>
      </c>
      <c r="AC33" s="32" t="s">
        <v>68</v>
      </c>
      <c r="AF33" s="32" t="s">
        <v>68</v>
      </c>
      <c r="AH33" s="32" t="s">
        <v>68</v>
      </c>
      <c r="AI33" s="32" t="s">
        <v>68</v>
      </c>
      <c r="AK33" s="32" t="s">
        <v>68</v>
      </c>
      <c r="AL33" s="32" t="s">
        <v>68</v>
      </c>
      <c r="AO33" s="32" t="s">
        <v>68</v>
      </c>
      <c r="AV33" s="32" t="s">
        <v>68</v>
      </c>
      <c r="AW33" s="32" t="s">
        <v>68</v>
      </c>
      <c r="AX33" s="32" t="s">
        <v>68</v>
      </c>
      <c r="BD33" s="32" t="s">
        <v>68</v>
      </c>
      <c r="BF33" s="32" t="s">
        <v>68</v>
      </c>
      <c r="BG33" s="32" t="s">
        <v>68</v>
      </c>
      <c r="BO33" s="32" t="s">
        <v>68</v>
      </c>
      <c r="BP33" s="32" t="s">
        <v>68</v>
      </c>
      <c r="BQ33" s="32" t="s">
        <v>68</v>
      </c>
      <c r="BT33" s="32" t="s">
        <v>68</v>
      </c>
      <c r="BV33" s="32" t="s">
        <v>68</v>
      </c>
      <c r="BW33" s="32" t="s">
        <v>68</v>
      </c>
      <c r="BY33" s="32" t="s">
        <v>68</v>
      </c>
      <c r="BZ33" s="32" t="s">
        <v>68</v>
      </c>
      <c r="CC33" s="32" t="s">
        <v>68</v>
      </c>
      <c r="CJ33" s="32" t="s">
        <v>68</v>
      </c>
      <c r="CK33" s="32" t="s">
        <v>68</v>
      </c>
      <c r="CL33" s="32" t="s">
        <v>68</v>
      </c>
      <c r="CR33" s="32" t="s">
        <v>68</v>
      </c>
      <c r="CT33" s="32" t="s">
        <v>68</v>
      </c>
      <c r="CU33" s="32" t="s">
        <v>68</v>
      </c>
      <c r="DC33" s="32" t="s">
        <v>68</v>
      </c>
      <c r="DD33" s="32" t="s">
        <v>68</v>
      </c>
      <c r="DE33" s="32" t="s">
        <v>68</v>
      </c>
      <c r="DH33" s="32" t="s">
        <v>68</v>
      </c>
      <c r="DJ33" s="32" t="s">
        <v>68</v>
      </c>
      <c r="DK33" s="32" t="s">
        <v>68</v>
      </c>
      <c r="DM33" s="32" t="s">
        <v>68</v>
      </c>
      <c r="DN33" s="32" t="s">
        <v>68</v>
      </c>
      <c r="DQ33" s="32" t="s">
        <v>68</v>
      </c>
      <c r="DX33" s="32" t="s">
        <v>68</v>
      </c>
      <c r="DZ33" s="32" t="s">
        <v>365</v>
      </c>
    </row>
    <row r="34" spans="1:130" s="34" customFormat="1" ht="12.5" x14ac:dyDescent="0.25">
      <c r="A34" s="31">
        <v>43712.502214594904</v>
      </c>
      <c r="B34" s="32" t="s">
        <v>737</v>
      </c>
      <c r="C34" s="32" t="s">
        <v>79</v>
      </c>
      <c r="D34" s="32" t="s">
        <v>114</v>
      </c>
      <c r="E34" s="32">
        <v>200600705</v>
      </c>
      <c r="F34" s="32" t="s">
        <v>393</v>
      </c>
      <c r="G34" s="33" t="s">
        <v>211</v>
      </c>
      <c r="H34" s="32" t="s">
        <v>664</v>
      </c>
      <c r="P34" s="32" t="s">
        <v>68</v>
      </c>
      <c r="Z34" s="32" t="s">
        <v>68</v>
      </c>
      <c r="AB34" s="32" t="s">
        <v>68</v>
      </c>
      <c r="AC34" s="32" t="s">
        <v>68</v>
      </c>
      <c r="AG34" s="32" t="s">
        <v>68</v>
      </c>
      <c r="AH34" s="32" t="s">
        <v>68</v>
      </c>
      <c r="AI34" s="32" t="s">
        <v>68</v>
      </c>
      <c r="AK34" s="32" t="s">
        <v>68</v>
      </c>
      <c r="AU34" s="32" t="s">
        <v>68</v>
      </c>
      <c r="BD34" s="32" t="s">
        <v>68</v>
      </c>
      <c r="BN34" s="32" t="s">
        <v>68</v>
      </c>
      <c r="BP34" s="32" t="s">
        <v>68</v>
      </c>
      <c r="BQ34" s="32" t="s">
        <v>68</v>
      </c>
      <c r="BU34" s="32" t="s">
        <v>78</v>
      </c>
      <c r="BV34" s="32" t="s">
        <v>68</v>
      </c>
      <c r="BW34" s="32" t="s">
        <v>70</v>
      </c>
      <c r="BY34" s="32" t="s">
        <v>68</v>
      </c>
      <c r="BZ34" s="32" t="s">
        <v>68</v>
      </c>
      <c r="CC34" s="32" t="s">
        <v>68</v>
      </c>
      <c r="CI34" s="32" t="s">
        <v>68</v>
      </c>
      <c r="CR34" s="32" t="s">
        <v>68</v>
      </c>
      <c r="DB34" s="32" t="s">
        <v>68</v>
      </c>
      <c r="DD34" s="32" t="s">
        <v>68</v>
      </c>
      <c r="DE34" s="32" t="s">
        <v>68</v>
      </c>
      <c r="DI34" s="32" t="s">
        <v>68</v>
      </c>
      <c r="DJ34" s="32" t="s">
        <v>68</v>
      </c>
      <c r="DK34" s="32" t="s">
        <v>68</v>
      </c>
      <c r="DM34" s="32" t="s">
        <v>68</v>
      </c>
      <c r="DN34" s="32" t="s">
        <v>68</v>
      </c>
      <c r="DQ34" s="32" t="s">
        <v>68</v>
      </c>
      <c r="DW34" s="32" t="s">
        <v>68</v>
      </c>
      <c r="DY34" s="32" t="s">
        <v>370</v>
      </c>
      <c r="DZ34" s="32" t="s">
        <v>738</v>
      </c>
    </row>
    <row r="35" spans="1:130" s="34" customFormat="1" ht="12.5" x14ac:dyDescent="0.25">
      <c r="A35" s="31">
        <v>43706.421604340278</v>
      </c>
      <c r="B35" s="32" t="s">
        <v>214</v>
      </c>
      <c r="C35" s="32" t="s">
        <v>84</v>
      </c>
      <c r="D35" s="32" t="s">
        <v>215</v>
      </c>
      <c r="E35" s="32">
        <v>200600266</v>
      </c>
      <c r="F35" s="32" t="s">
        <v>739</v>
      </c>
      <c r="G35" s="33" t="s">
        <v>740</v>
      </c>
      <c r="H35" s="32" t="s">
        <v>664</v>
      </c>
      <c r="I35" s="32" t="s">
        <v>68</v>
      </c>
      <c r="J35" s="32" t="s">
        <v>68</v>
      </c>
      <c r="P35" s="32" t="s">
        <v>68</v>
      </c>
      <c r="R35" s="32" t="s">
        <v>68</v>
      </c>
      <c r="AA35" s="32" t="s">
        <v>68</v>
      </c>
      <c r="AC35" s="32" t="s">
        <v>68</v>
      </c>
      <c r="AH35" s="32" t="s">
        <v>68</v>
      </c>
      <c r="AI35" s="32" t="s">
        <v>68</v>
      </c>
      <c r="AK35" s="32" t="s">
        <v>68</v>
      </c>
      <c r="AL35" s="32" t="s">
        <v>68</v>
      </c>
      <c r="AO35" s="32" t="s">
        <v>68</v>
      </c>
      <c r="AU35" s="32" t="s">
        <v>68</v>
      </c>
      <c r="AW35" s="32" t="s">
        <v>68</v>
      </c>
      <c r="AX35" s="32" t="s">
        <v>68</v>
      </c>
      <c r="BD35" s="32" t="s">
        <v>68</v>
      </c>
      <c r="BF35" s="32" t="s">
        <v>68</v>
      </c>
      <c r="BO35" s="32" t="s">
        <v>68</v>
      </c>
      <c r="BQ35" s="32" t="s">
        <v>68</v>
      </c>
      <c r="BV35" s="32" t="s">
        <v>68</v>
      </c>
      <c r="BW35" s="32" t="s">
        <v>68</v>
      </c>
      <c r="BY35" s="32" t="s">
        <v>68</v>
      </c>
      <c r="BZ35" s="32" t="s">
        <v>68</v>
      </c>
      <c r="CC35" s="32" t="s">
        <v>68</v>
      </c>
      <c r="CI35" s="32" t="s">
        <v>68</v>
      </c>
      <c r="CK35" s="32" t="s">
        <v>68</v>
      </c>
      <c r="CL35" s="32" t="s">
        <v>68</v>
      </c>
      <c r="CR35" s="32" t="s">
        <v>68</v>
      </c>
      <c r="CT35" s="32" t="s">
        <v>68</v>
      </c>
      <c r="DC35" s="32" t="s">
        <v>68</v>
      </c>
      <c r="DE35" s="32" t="s">
        <v>68</v>
      </c>
      <c r="DJ35" s="32" t="s">
        <v>68</v>
      </c>
      <c r="DK35" s="32" t="s">
        <v>68</v>
      </c>
      <c r="DM35" s="32" t="s">
        <v>68</v>
      </c>
      <c r="DN35" s="32" t="s">
        <v>68</v>
      </c>
      <c r="DQ35" s="32" t="s">
        <v>68</v>
      </c>
      <c r="DW35" s="32" t="s">
        <v>68</v>
      </c>
      <c r="DY35" s="32" t="s">
        <v>741</v>
      </c>
      <c r="DZ35" s="32" t="s">
        <v>640</v>
      </c>
    </row>
    <row r="36" spans="1:130" s="34" customFormat="1" ht="12.5" x14ac:dyDescent="0.25">
      <c r="A36" s="31">
        <v>43717.45051008102</v>
      </c>
      <c r="B36" s="32" t="s">
        <v>742</v>
      </c>
      <c r="C36" s="32" t="s">
        <v>84</v>
      </c>
      <c r="D36" s="32" t="s">
        <v>98</v>
      </c>
      <c r="E36" s="32">
        <v>200600078</v>
      </c>
      <c r="F36" s="32" t="s">
        <v>99</v>
      </c>
      <c r="G36" s="33" t="s">
        <v>216</v>
      </c>
      <c r="H36" s="32" t="s">
        <v>664</v>
      </c>
      <c r="I36" s="32" t="s">
        <v>68</v>
      </c>
      <c r="J36" s="32" t="s">
        <v>68</v>
      </c>
      <c r="K36" s="32" t="s">
        <v>68</v>
      </c>
      <c r="P36" s="32" t="s">
        <v>68</v>
      </c>
      <c r="R36" s="32" t="s">
        <v>68</v>
      </c>
      <c r="S36" s="32" t="s">
        <v>68</v>
      </c>
      <c r="Y36" s="32" t="s">
        <v>68</v>
      </c>
      <c r="Z36" s="32" t="s">
        <v>68</v>
      </c>
      <c r="AA36" s="32" t="s">
        <v>68</v>
      </c>
      <c r="AB36" s="32" t="s">
        <v>68</v>
      </c>
      <c r="AH36" s="32" t="s">
        <v>68</v>
      </c>
      <c r="AI36" s="32" t="s">
        <v>68</v>
      </c>
      <c r="AK36" s="32" t="s">
        <v>68</v>
      </c>
      <c r="AL36" s="32" t="s">
        <v>68</v>
      </c>
      <c r="AO36" s="32" t="s">
        <v>68</v>
      </c>
      <c r="AU36" s="32" t="s">
        <v>68</v>
      </c>
      <c r="AW36" s="32" t="s">
        <v>68</v>
      </c>
      <c r="AX36" s="32" t="s">
        <v>68</v>
      </c>
      <c r="AY36" s="32" t="s">
        <v>68</v>
      </c>
      <c r="BD36" s="32" t="s">
        <v>68</v>
      </c>
      <c r="BF36" s="32" t="s">
        <v>68</v>
      </c>
      <c r="BG36" s="32" t="s">
        <v>68</v>
      </c>
      <c r="BM36" s="32" t="s">
        <v>68</v>
      </c>
      <c r="BN36" s="32" t="s">
        <v>68</v>
      </c>
      <c r="BO36" s="32" t="s">
        <v>68</v>
      </c>
      <c r="BP36" s="32" t="s">
        <v>68</v>
      </c>
      <c r="BV36" s="32" t="s">
        <v>68</v>
      </c>
      <c r="BW36" s="32" t="s">
        <v>68</v>
      </c>
      <c r="BY36" s="32" t="s">
        <v>68</v>
      </c>
      <c r="BZ36" s="32" t="s">
        <v>68</v>
      </c>
      <c r="CC36" s="32" t="s">
        <v>68</v>
      </c>
      <c r="CI36" s="32" t="s">
        <v>68</v>
      </c>
      <c r="CK36" s="32" t="s">
        <v>68</v>
      </c>
      <c r="CL36" s="32" t="s">
        <v>68</v>
      </c>
      <c r="CM36" s="32" t="s">
        <v>68</v>
      </c>
      <c r="CR36" s="32" t="s">
        <v>68</v>
      </c>
      <c r="CT36" s="32" t="s">
        <v>68</v>
      </c>
      <c r="CU36" s="32" t="s">
        <v>68</v>
      </c>
      <c r="DA36" s="32" t="s">
        <v>68</v>
      </c>
      <c r="DB36" s="32" t="s">
        <v>68</v>
      </c>
      <c r="DC36" s="32" t="s">
        <v>68</v>
      </c>
      <c r="DD36" s="32" t="s">
        <v>68</v>
      </c>
      <c r="DJ36" s="32" t="s">
        <v>68</v>
      </c>
      <c r="DK36" s="32" t="s">
        <v>68</v>
      </c>
      <c r="DM36" s="32" t="s">
        <v>68</v>
      </c>
      <c r="DN36" s="32" t="s">
        <v>68</v>
      </c>
      <c r="DQ36" s="32" t="s">
        <v>68</v>
      </c>
      <c r="DW36" s="32" t="s">
        <v>68</v>
      </c>
      <c r="DZ36" s="32">
        <v>1</v>
      </c>
    </row>
    <row r="37" spans="1:130" s="34" customFormat="1" ht="12.5" x14ac:dyDescent="0.25">
      <c r="A37" s="31">
        <v>43713.432992858798</v>
      </c>
      <c r="B37" s="32" t="s">
        <v>743</v>
      </c>
      <c r="C37" s="32" t="s">
        <v>84</v>
      </c>
      <c r="D37" s="32" t="s">
        <v>219</v>
      </c>
      <c r="E37" s="32">
        <v>200600985</v>
      </c>
      <c r="F37" s="32" t="s">
        <v>220</v>
      </c>
      <c r="G37" s="32" t="s">
        <v>744</v>
      </c>
      <c r="H37" s="32" t="s">
        <v>664</v>
      </c>
      <c r="I37" s="32" t="s">
        <v>68</v>
      </c>
      <c r="J37" s="32" t="s">
        <v>68</v>
      </c>
      <c r="K37" s="32" t="s">
        <v>68</v>
      </c>
      <c r="P37" s="32" t="s">
        <v>68</v>
      </c>
      <c r="R37" s="32" t="s">
        <v>68</v>
      </c>
      <c r="T37" s="32" t="s">
        <v>68</v>
      </c>
      <c r="U37" s="32" t="s">
        <v>70</v>
      </c>
      <c r="V37" s="32" t="s">
        <v>68</v>
      </c>
      <c r="Z37" s="32" t="s">
        <v>68</v>
      </c>
      <c r="AA37" s="32" t="s">
        <v>68</v>
      </c>
      <c r="AB37" s="32" t="s">
        <v>68</v>
      </c>
      <c r="AD37" s="32" t="s">
        <v>68</v>
      </c>
      <c r="AH37" s="32" t="s">
        <v>70</v>
      </c>
      <c r="AI37" s="32" t="s">
        <v>68</v>
      </c>
      <c r="AK37" s="32" t="s">
        <v>68</v>
      </c>
      <c r="AL37" s="32" t="s">
        <v>68</v>
      </c>
      <c r="AN37" s="32" t="s">
        <v>68</v>
      </c>
      <c r="AO37" s="32" t="s">
        <v>68</v>
      </c>
      <c r="AU37" s="32" t="s">
        <v>68</v>
      </c>
      <c r="AV37" s="32" t="s">
        <v>68</v>
      </c>
      <c r="AW37" s="32" t="s">
        <v>68</v>
      </c>
      <c r="AX37" s="32" t="s">
        <v>70</v>
      </c>
      <c r="AY37" s="32" t="s">
        <v>68</v>
      </c>
      <c r="BD37" s="32" t="s">
        <v>68</v>
      </c>
      <c r="BF37" s="32" t="s">
        <v>68</v>
      </c>
      <c r="BH37" s="32" t="s">
        <v>68</v>
      </c>
      <c r="BI37" s="32" t="s">
        <v>70</v>
      </c>
      <c r="BJ37" s="32" t="s">
        <v>68</v>
      </c>
      <c r="BO37" s="32" t="s">
        <v>68</v>
      </c>
      <c r="BP37" s="32" t="s">
        <v>68</v>
      </c>
      <c r="BR37" s="32" t="s">
        <v>68</v>
      </c>
      <c r="BV37" s="32" t="s">
        <v>68</v>
      </c>
      <c r="BW37" s="32" t="s">
        <v>68</v>
      </c>
      <c r="BY37" s="32" t="s">
        <v>68</v>
      </c>
      <c r="BZ37" s="32" t="s">
        <v>68</v>
      </c>
      <c r="CB37" s="32" t="s">
        <v>70</v>
      </c>
      <c r="CC37" s="32" t="s">
        <v>68</v>
      </c>
      <c r="CI37" s="32" t="s">
        <v>68</v>
      </c>
      <c r="CJ37" s="32" t="s">
        <v>70</v>
      </c>
      <c r="CK37" s="32" t="s">
        <v>68</v>
      </c>
      <c r="CL37" s="32" t="s">
        <v>68</v>
      </c>
      <c r="CM37" s="32" t="s">
        <v>68</v>
      </c>
      <c r="CR37" s="32" t="s">
        <v>68</v>
      </c>
      <c r="CT37" s="32" t="s">
        <v>68</v>
      </c>
      <c r="CV37" s="32" t="s">
        <v>68</v>
      </c>
      <c r="CW37" s="32" t="s">
        <v>68</v>
      </c>
      <c r="CX37" s="32" t="s">
        <v>68</v>
      </c>
      <c r="DC37" s="32" t="s">
        <v>68</v>
      </c>
      <c r="DF37" s="32" t="s">
        <v>68</v>
      </c>
      <c r="DJ37" s="32" t="s">
        <v>68</v>
      </c>
      <c r="DK37" s="32" t="s">
        <v>68</v>
      </c>
      <c r="DM37" s="32" t="s">
        <v>68</v>
      </c>
      <c r="DN37" s="32" t="s">
        <v>68</v>
      </c>
      <c r="DP37" s="32" t="s">
        <v>68</v>
      </c>
      <c r="DQ37" s="32" t="s">
        <v>68</v>
      </c>
      <c r="DW37" s="32" t="s">
        <v>68</v>
      </c>
      <c r="DX37" s="32" t="s">
        <v>68</v>
      </c>
      <c r="DZ37" s="32" t="s">
        <v>304</v>
      </c>
    </row>
    <row r="38" spans="1:130" s="34" customFormat="1" ht="12.5" x14ac:dyDescent="0.25">
      <c r="A38" s="31">
        <v>43707.55231619213</v>
      </c>
      <c r="B38" s="32" t="s">
        <v>222</v>
      </c>
      <c r="C38" s="32" t="s">
        <v>84</v>
      </c>
      <c r="D38" s="32" t="s">
        <v>745</v>
      </c>
      <c r="E38" s="32">
        <v>200600649</v>
      </c>
      <c r="F38" s="32" t="s">
        <v>746</v>
      </c>
      <c r="G38" s="33" t="s">
        <v>747</v>
      </c>
      <c r="H38" s="32" t="s">
        <v>664</v>
      </c>
      <c r="N38" s="32" t="s">
        <v>68</v>
      </c>
      <c r="Z38" s="32" t="s">
        <v>68</v>
      </c>
      <c r="AB38" s="32" t="s">
        <v>70</v>
      </c>
      <c r="AC38" s="32" t="s">
        <v>68</v>
      </c>
      <c r="AG38" s="32" t="s">
        <v>68</v>
      </c>
      <c r="AH38" s="32" t="s">
        <v>68</v>
      </c>
      <c r="AI38" s="32" t="s">
        <v>68</v>
      </c>
      <c r="AK38" s="32" t="s">
        <v>68</v>
      </c>
      <c r="AL38" s="32" t="s">
        <v>68</v>
      </c>
      <c r="AO38" s="32" t="s">
        <v>68</v>
      </c>
      <c r="AR38" s="32" t="s">
        <v>68</v>
      </c>
      <c r="AW38" s="32" t="s">
        <v>68</v>
      </c>
      <c r="BB38" s="32" t="s">
        <v>68</v>
      </c>
      <c r="BD38" s="32" t="s">
        <v>68</v>
      </c>
      <c r="BK38" s="32" t="s">
        <v>68</v>
      </c>
      <c r="BP38" s="32" t="s">
        <v>68</v>
      </c>
      <c r="BQ38" s="32" t="s">
        <v>70</v>
      </c>
      <c r="BU38" s="32" t="s">
        <v>68</v>
      </c>
      <c r="BV38" s="32" t="s">
        <v>68</v>
      </c>
      <c r="BW38" s="32" t="s">
        <v>68</v>
      </c>
      <c r="BY38" s="32" t="s">
        <v>68</v>
      </c>
      <c r="BZ38" s="32" t="s">
        <v>68</v>
      </c>
      <c r="CC38" s="32" t="s">
        <v>68</v>
      </c>
      <c r="CF38" s="32" t="s">
        <v>68</v>
      </c>
      <c r="CK38" s="32" t="s">
        <v>68</v>
      </c>
      <c r="CP38" s="32" t="s">
        <v>68</v>
      </c>
      <c r="CR38" s="32" t="s">
        <v>68</v>
      </c>
      <c r="CY38" s="32" t="s">
        <v>68</v>
      </c>
      <c r="DB38" s="32" t="s">
        <v>68</v>
      </c>
      <c r="DD38" s="32" t="s">
        <v>68</v>
      </c>
      <c r="DE38" s="32" t="s">
        <v>68</v>
      </c>
      <c r="DI38" s="32" t="s">
        <v>68</v>
      </c>
      <c r="DJ38" s="32" t="s">
        <v>68</v>
      </c>
      <c r="DK38" s="32" t="s">
        <v>68</v>
      </c>
      <c r="DM38" s="32" t="s">
        <v>68</v>
      </c>
      <c r="DN38" s="32" t="s">
        <v>68</v>
      </c>
      <c r="DQ38" s="32" t="s">
        <v>68</v>
      </c>
      <c r="DT38" s="32" t="s">
        <v>68</v>
      </c>
      <c r="DZ38" s="32" t="s">
        <v>403</v>
      </c>
    </row>
    <row r="39" spans="1:130" s="34" customFormat="1" ht="12.5" x14ac:dyDescent="0.25">
      <c r="A39" s="31">
        <v>43711.345965173612</v>
      </c>
      <c r="B39" s="32" t="s">
        <v>410</v>
      </c>
      <c r="C39" s="32" t="s">
        <v>84</v>
      </c>
      <c r="D39" s="32" t="s">
        <v>411</v>
      </c>
      <c r="E39" s="32">
        <v>200401085</v>
      </c>
      <c r="F39" s="32" t="s">
        <v>641</v>
      </c>
      <c r="G39" s="33" t="s">
        <v>412</v>
      </c>
      <c r="H39" s="32" t="s">
        <v>664</v>
      </c>
      <c r="I39" s="32" t="s">
        <v>68</v>
      </c>
      <c r="J39" s="32" t="s">
        <v>68</v>
      </c>
      <c r="K39" s="32" t="s">
        <v>68</v>
      </c>
      <c r="P39" s="32" t="s">
        <v>68</v>
      </c>
      <c r="R39" s="32" t="s">
        <v>68</v>
      </c>
      <c r="S39" s="32" t="s">
        <v>68</v>
      </c>
      <c r="V39" s="32" t="s">
        <v>68</v>
      </c>
      <c r="W39" s="32" t="s">
        <v>68</v>
      </c>
      <c r="Y39" s="32" t="s">
        <v>68</v>
      </c>
      <c r="Z39" s="32" t="s">
        <v>68</v>
      </c>
      <c r="AA39" s="32" t="s">
        <v>68</v>
      </c>
      <c r="AE39" s="32" t="s">
        <v>68</v>
      </c>
      <c r="AH39" s="32" t="s">
        <v>68</v>
      </c>
      <c r="AI39" s="32" t="s">
        <v>68</v>
      </c>
      <c r="AK39" s="32" t="s">
        <v>68</v>
      </c>
      <c r="AL39" s="32" t="s">
        <v>68</v>
      </c>
      <c r="AO39" s="32" t="s">
        <v>68</v>
      </c>
      <c r="AW39" s="32" t="s">
        <v>68</v>
      </c>
      <c r="AX39" s="32" t="s">
        <v>68</v>
      </c>
      <c r="AY39" s="32" t="s">
        <v>68</v>
      </c>
      <c r="BD39" s="32" t="s">
        <v>68</v>
      </c>
      <c r="BF39" s="32" t="s">
        <v>68</v>
      </c>
      <c r="BG39" s="32" t="s">
        <v>68</v>
      </c>
      <c r="BJ39" s="32" t="s">
        <v>68</v>
      </c>
      <c r="BK39" s="32" t="s">
        <v>68</v>
      </c>
      <c r="BM39" s="32" t="s">
        <v>70</v>
      </c>
      <c r="BN39" s="32" t="s">
        <v>68</v>
      </c>
      <c r="BO39" s="32" t="s">
        <v>68</v>
      </c>
      <c r="BS39" s="32" t="s">
        <v>68</v>
      </c>
      <c r="BV39" s="32" t="s">
        <v>68</v>
      </c>
      <c r="BW39" s="32" t="s">
        <v>68</v>
      </c>
      <c r="BY39" s="32" t="s">
        <v>68</v>
      </c>
      <c r="BZ39" s="32" t="s">
        <v>68</v>
      </c>
      <c r="CC39" s="32" t="s">
        <v>68</v>
      </c>
      <c r="CK39" s="32" t="s">
        <v>68</v>
      </c>
      <c r="CL39" s="32" t="s">
        <v>68</v>
      </c>
      <c r="CM39" s="32" t="s">
        <v>68</v>
      </c>
      <c r="CR39" s="32" t="s">
        <v>68</v>
      </c>
      <c r="CT39" s="32" t="s">
        <v>68</v>
      </c>
      <c r="CU39" s="32" t="s">
        <v>68</v>
      </c>
      <c r="CX39" s="32" t="s">
        <v>68</v>
      </c>
      <c r="CY39" s="32" t="s">
        <v>68</v>
      </c>
      <c r="DA39" s="32" t="s">
        <v>68</v>
      </c>
      <c r="DB39" s="32" t="s">
        <v>68</v>
      </c>
      <c r="DC39" s="32" t="s">
        <v>68</v>
      </c>
      <c r="DG39" s="32" t="s">
        <v>68</v>
      </c>
      <c r="DJ39" s="32" t="s">
        <v>68</v>
      </c>
      <c r="DK39" s="32" t="s">
        <v>68</v>
      </c>
      <c r="DM39" s="32" t="s">
        <v>68</v>
      </c>
      <c r="DN39" s="32" t="s">
        <v>68</v>
      </c>
      <c r="DQ39" s="32" t="s">
        <v>68</v>
      </c>
      <c r="DY39" s="32" t="s">
        <v>302</v>
      </c>
      <c r="DZ39" s="32" t="s">
        <v>413</v>
      </c>
    </row>
    <row r="40" spans="1:130" s="34" customFormat="1" ht="12.5" x14ac:dyDescent="0.25">
      <c r="A40" s="31">
        <v>43709.832817592593</v>
      </c>
      <c r="B40" s="32" t="s">
        <v>416</v>
      </c>
      <c r="C40" s="32" t="s">
        <v>97</v>
      </c>
      <c r="D40" s="32" t="s">
        <v>417</v>
      </c>
      <c r="E40" s="32">
        <v>200100131</v>
      </c>
      <c r="F40" s="32" t="s">
        <v>748</v>
      </c>
      <c r="G40" s="33" t="s">
        <v>418</v>
      </c>
      <c r="H40" s="32" t="s">
        <v>664</v>
      </c>
      <c r="I40" s="32" t="s">
        <v>68</v>
      </c>
      <c r="J40" s="32" t="s">
        <v>68</v>
      </c>
      <c r="L40" s="32" t="s">
        <v>68</v>
      </c>
      <c r="R40" s="32" t="s">
        <v>68</v>
      </c>
      <c r="S40" s="32" t="s">
        <v>68</v>
      </c>
      <c r="V40" s="32" t="s">
        <v>68</v>
      </c>
      <c r="AA40" s="32" t="s">
        <v>68</v>
      </c>
      <c r="AB40" s="32" t="s">
        <v>68</v>
      </c>
      <c r="AC40" s="32" t="s">
        <v>68</v>
      </c>
      <c r="AF40" s="32" t="s">
        <v>68</v>
      </c>
      <c r="AH40" s="32" t="s">
        <v>68</v>
      </c>
      <c r="AI40" s="32" t="s">
        <v>68</v>
      </c>
      <c r="AK40" s="32" t="s">
        <v>68</v>
      </c>
      <c r="AL40" s="32" t="s">
        <v>68</v>
      </c>
      <c r="AN40" s="32" t="s">
        <v>68</v>
      </c>
      <c r="AO40" s="32" t="s">
        <v>70</v>
      </c>
      <c r="AV40" s="32" t="s">
        <v>68</v>
      </c>
      <c r="AW40" s="32" t="s">
        <v>68</v>
      </c>
      <c r="AX40" s="32" t="s">
        <v>68</v>
      </c>
      <c r="BF40" s="32" t="s">
        <v>68</v>
      </c>
      <c r="BG40" s="32" t="s">
        <v>68</v>
      </c>
      <c r="BJ40" s="32" t="s">
        <v>68</v>
      </c>
      <c r="BO40" s="32" t="s">
        <v>68</v>
      </c>
      <c r="BP40" s="32" t="s">
        <v>68</v>
      </c>
      <c r="BQ40" s="32" t="s">
        <v>68</v>
      </c>
      <c r="BT40" s="32" t="s">
        <v>68</v>
      </c>
      <c r="BV40" s="32" t="s">
        <v>68</v>
      </c>
      <c r="BW40" s="32" t="s">
        <v>68</v>
      </c>
      <c r="BY40" s="32" t="s">
        <v>68</v>
      </c>
      <c r="BZ40" s="32" t="s">
        <v>68</v>
      </c>
      <c r="CJ40" s="32" t="s">
        <v>68</v>
      </c>
      <c r="CK40" s="32" t="s">
        <v>68</v>
      </c>
      <c r="CL40" s="32" t="s">
        <v>68</v>
      </c>
      <c r="CT40" s="32" t="s">
        <v>68</v>
      </c>
      <c r="CU40" s="32" t="s">
        <v>68</v>
      </c>
      <c r="CX40" s="32" t="s">
        <v>68</v>
      </c>
      <c r="DD40" s="32" t="s">
        <v>68</v>
      </c>
      <c r="DE40" s="32" t="s">
        <v>68</v>
      </c>
      <c r="DH40" s="32" t="s">
        <v>68</v>
      </c>
      <c r="DJ40" s="32" t="s">
        <v>68</v>
      </c>
      <c r="DM40" s="32" t="s">
        <v>68</v>
      </c>
      <c r="DN40" s="32" t="s">
        <v>68</v>
      </c>
      <c r="DP40" s="32" t="s">
        <v>68</v>
      </c>
      <c r="DQ40" s="32" t="s">
        <v>70</v>
      </c>
      <c r="DX40" s="32" t="s">
        <v>68</v>
      </c>
      <c r="DZ40" s="32" t="s">
        <v>419</v>
      </c>
    </row>
    <row r="41" spans="1:130" s="34" customFormat="1" ht="12.5" x14ac:dyDescent="0.25">
      <c r="A41" s="31">
        <v>43713.21821770833</v>
      </c>
      <c r="B41" s="32" t="s">
        <v>749</v>
      </c>
      <c r="C41" s="32" t="s">
        <v>97</v>
      </c>
      <c r="D41" s="32" t="s">
        <v>234</v>
      </c>
      <c r="E41" s="32">
        <v>200100277</v>
      </c>
      <c r="F41" s="32" t="s">
        <v>750</v>
      </c>
      <c r="G41" s="33" t="s">
        <v>235</v>
      </c>
      <c r="H41" s="32" t="s">
        <v>664</v>
      </c>
      <c r="I41" s="32" t="s">
        <v>68</v>
      </c>
      <c r="J41" s="32" t="s">
        <v>68</v>
      </c>
      <c r="K41" s="32" t="s">
        <v>68</v>
      </c>
      <c r="P41" s="32" t="s">
        <v>68</v>
      </c>
      <c r="R41" s="32" t="s">
        <v>68</v>
      </c>
      <c r="Y41" s="32" t="s">
        <v>68</v>
      </c>
      <c r="AA41" s="32" t="s">
        <v>68</v>
      </c>
      <c r="AB41" s="32" t="s">
        <v>68</v>
      </c>
      <c r="AC41" s="32" t="s">
        <v>68</v>
      </c>
      <c r="AE41" s="32" t="s">
        <v>68</v>
      </c>
      <c r="AF41" s="32" t="s">
        <v>68</v>
      </c>
      <c r="AH41" s="32" t="s">
        <v>68</v>
      </c>
      <c r="AI41" s="32" t="s">
        <v>68</v>
      </c>
      <c r="AK41" s="32" t="s">
        <v>68</v>
      </c>
      <c r="AL41" s="32" t="s">
        <v>68</v>
      </c>
      <c r="AN41" s="32" t="s">
        <v>68</v>
      </c>
      <c r="AO41" s="32" t="s">
        <v>68</v>
      </c>
      <c r="AV41" s="32" t="s">
        <v>68</v>
      </c>
      <c r="AW41" s="32" t="s">
        <v>68</v>
      </c>
      <c r="AX41" s="32" t="s">
        <v>68</v>
      </c>
      <c r="AY41" s="32" t="s">
        <v>68</v>
      </c>
      <c r="BD41" s="32" t="s">
        <v>68</v>
      </c>
      <c r="BF41" s="32" t="s">
        <v>68</v>
      </c>
      <c r="BM41" s="32" t="s">
        <v>68</v>
      </c>
      <c r="BO41" s="32" t="s">
        <v>68</v>
      </c>
      <c r="BP41" s="32" t="s">
        <v>68</v>
      </c>
      <c r="BQ41" s="32" t="s">
        <v>68</v>
      </c>
      <c r="BS41" s="32" t="s">
        <v>68</v>
      </c>
      <c r="BT41" s="32" t="s">
        <v>68</v>
      </c>
      <c r="BV41" s="32" t="s">
        <v>68</v>
      </c>
      <c r="BW41" s="32" t="s">
        <v>68</v>
      </c>
      <c r="BY41" s="32" t="s">
        <v>68</v>
      </c>
      <c r="BZ41" s="32" t="s">
        <v>68</v>
      </c>
      <c r="CB41" s="32" t="s">
        <v>68</v>
      </c>
      <c r="CC41" s="32" t="s">
        <v>68</v>
      </c>
      <c r="CJ41" s="32" t="s">
        <v>68</v>
      </c>
      <c r="CK41" s="32" t="s">
        <v>68</v>
      </c>
      <c r="CL41" s="32" t="s">
        <v>68</v>
      </c>
      <c r="CM41" s="32" t="s">
        <v>68</v>
      </c>
      <c r="CR41" s="32" t="s">
        <v>68</v>
      </c>
      <c r="CT41" s="32" t="s">
        <v>68</v>
      </c>
      <c r="DA41" s="32" t="s">
        <v>68</v>
      </c>
      <c r="DC41" s="32" t="s">
        <v>68</v>
      </c>
      <c r="DD41" s="32" t="s">
        <v>68</v>
      </c>
      <c r="DE41" s="32" t="s">
        <v>68</v>
      </c>
      <c r="DG41" s="32" t="s">
        <v>68</v>
      </c>
      <c r="DH41" s="32" t="s">
        <v>68</v>
      </c>
      <c r="DJ41" s="32" t="s">
        <v>68</v>
      </c>
      <c r="DK41" s="32" t="s">
        <v>68</v>
      </c>
      <c r="DM41" s="32" t="s">
        <v>68</v>
      </c>
      <c r="DN41" s="32" t="s">
        <v>68</v>
      </c>
      <c r="DP41" s="32" t="s">
        <v>68</v>
      </c>
      <c r="DQ41" s="32" t="s">
        <v>68</v>
      </c>
      <c r="DX41" s="32" t="s">
        <v>68</v>
      </c>
      <c r="DZ41" s="32" t="s">
        <v>430</v>
      </c>
    </row>
    <row r="42" spans="1:130" s="34" customFormat="1" ht="12.5" x14ac:dyDescent="0.25">
      <c r="A42" s="31">
        <v>43707.275833749998</v>
      </c>
      <c r="B42" s="32" t="s">
        <v>751</v>
      </c>
      <c r="C42" s="32" t="s">
        <v>97</v>
      </c>
      <c r="D42" s="32" t="s">
        <v>752</v>
      </c>
      <c r="E42" s="32">
        <v>200100313</v>
      </c>
      <c r="F42" s="32" t="s">
        <v>642</v>
      </c>
      <c r="G42" s="33" t="s">
        <v>643</v>
      </c>
      <c r="H42" s="32" t="s">
        <v>664</v>
      </c>
      <c r="I42" s="32" t="s">
        <v>68</v>
      </c>
      <c r="K42" s="32" t="s">
        <v>68</v>
      </c>
      <c r="P42" s="32" t="s">
        <v>68</v>
      </c>
      <c r="R42" s="32" t="s">
        <v>68</v>
      </c>
      <c r="S42" s="32" t="s">
        <v>68</v>
      </c>
      <c r="Z42" s="32" t="s">
        <v>68</v>
      </c>
      <c r="AB42" s="32" t="s">
        <v>68</v>
      </c>
      <c r="AC42" s="32" t="s">
        <v>68</v>
      </c>
      <c r="AH42" s="32" t="s">
        <v>68</v>
      </c>
      <c r="AI42" s="32" t="s">
        <v>68</v>
      </c>
      <c r="AK42" s="32" t="s">
        <v>68</v>
      </c>
      <c r="AL42" s="32" t="s">
        <v>68</v>
      </c>
      <c r="AO42" s="32" t="s">
        <v>68</v>
      </c>
      <c r="AU42" s="32" t="s">
        <v>68</v>
      </c>
      <c r="AW42" s="32" t="s">
        <v>68</v>
      </c>
      <c r="AY42" s="32" t="s">
        <v>68</v>
      </c>
      <c r="BD42" s="32" t="s">
        <v>68</v>
      </c>
      <c r="BF42" s="32" t="s">
        <v>68</v>
      </c>
      <c r="BG42" s="32" t="s">
        <v>68</v>
      </c>
      <c r="BN42" s="32" t="s">
        <v>68</v>
      </c>
      <c r="BP42" s="32" t="s">
        <v>68</v>
      </c>
      <c r="BQ42" s="32" t="s">
        <v>68</v>
      </c>
      <c r="BV42" s="32" t="s">
        <v>68</v>
      </c>
      <c r="BW42" s="32" t="s">
        <v>68</v>
      </c>
      <c r="BY42" s="32" t="s">
        <v>68</v>
      </c>
      <c r="BZ42" s="32" t="s">
        <v>68</v>
      </c>
      <c r="CC42" s="32" t="s">
        <v>68</v>
      </c>
      <c r="CI42" s="32" t="s">
        <v>68</v>
      </c>
      <c r="CK42" s="32" t="s">
        <v>68</v>
      </c>
      <c r="CM42" s="32" t="s">
        <v>68</v>
      </c>
      <c r="CR42" s="32" t="s">
        <v>68</v>
      </c>
      <c r="CT42" s="32" t="s">
        <v>68</v>
      </c>
      <c r="CU42" s="32" t="s">
        <v>68</v>
      </c>
      <c r="DB42" s="32" t="s">
        <v>68</v>
      </c>
      <c r="DD42" s="32" t="s">
        <v>68</v>
      </c>
      <c r="DE42" s="32" t="s">
        <v>68</v>
      </c>
      <c r="DJ42" s="32" t="s">
        <v>68</v>
      </c>
      <c r="DK42" s="32" t="s">
        <v>68</v>
      </c>
      <c r="DM42" s="32" t="s">
        <v>68</v>
      </c>
      <c r="DN42" s="32" t="s">
        <v>68</v>
      </c>
      <c r="DQ42" s="32" t="s">
        <v>68</v>
      </c>
      <c r="DW42" s="32" t="s">
        <v>68</v>
      </c>
      <c r="DZ42" s="32" t="s">
        <v>426</v>
      </c>
    </row>
    <row r="43" spans="1:130" s="34" customFormat="1" ht="12.5" x14ac:dyDescent="0.25">
      <c r="A43" s="31">
        <v>43713.400188391199</v>
      </c>
      <c r="B43" s="32" t="s">
        <v>644</v>
      </c>
      <c r="C43" s="32" t="s">
        <v>97</v>
      </c>
      <c r="D43" s="32" t="s">
        <v>753</v>
      </c>
      <c r="E43" s="32">
        <v>200100133</v>
      </c>
      <c r="F43" s="32" t="s">
        <v>754</v>
      </c>
      <c r="G43" s="33" t="s">
        <v>645</v>
      </c>
      <c r="H43" s="32" t="s">
        <v>664</v>
      </c>
      <c r="I43" s="32" t="s">
        <v>70</v>
      </c>
      <c r="J43" s="32" t="s">
        <v>68</v>
      </c>
      <c r="P43" s="32" t="s">
        <v>68</v>
      </c>
      <c r="R43" s="32" t="s">
        <v>68</v>
      </c>
      <c r="U43" s="32" t="s">
        <v>68</v>
      </c>
      <c r="W43" s="32" t="s">
        <v>68</v>
      </c>
      <c r="AA43" s="32" t="s">
        <v>68</v>
      </c>
      <c r="AC43" s="32" t="s">
        <v>68</v>
      </c>
      <c r="AE43" s="32" t="s">
        <v>68</v>
      </c>
      <c r="AH43" s="32" t="s">
        <v>68</v>
      </c>
      <c r="AI43" s="32" t="s">
        <v>68</v>
      </c>
      <c r="AK43" s="32" t="s">
        <v>68</v>
      </c>
      <c r="AL43" s="32" t="s">
        <v>68</v>
      </c>
      <c r="AN43" s="32" t="s">
        <v>68</v>
      </c>
      <c r="AO43" s="32" t="s">
        <v>68</v>
      </c>
      <c r="AU43" s="32" t="s">
        <v>68</v>
      </c>
      <c r="AW43" s="32" t="s">
        <v>68</v>
      </c>
      <c r="AX43" s="32" t="s">
        <v>68</v>
      </c>
      <c r="BD43" s="32" t="s">
        <v>68</v>
      </c>
      <c r="BF43" s="32" t="s">
        <v>68</v>
      </c>
      <c r="BI43" s="32" t="s">
        <v>68</v>
      </c>
      <c r="BK43" s="32" t="s">
        <v>68</v>
      </c>
      <c r="BO43" s="32" t="s">
        <v>68</v>
      </c>
      <c r="BQ43" s="32" t="s">
        <v>68</v>
      </c>
      <c r="BS43" s="32" t="s">
        <v>68</v>
      </c>
      <c r="BV43" s="32" t="s">
        <v>68</v>
      </c>
      <c r="BW43" s="32" t="s">
        <v>68</v>
      </c>
      <c r="BY43" s="32" t="s">
        <v>68</v>
      </c>
      <c r="BZ43" s="32" t="s">
        <v>68</v>
      </c>
      <c r="CB43" s="32" t="s">
        <v>68</v>
      </c>
      <c r="CC43" s="32" t="s">
        <v>68</v>
      </c>
      <c r="CI43" s="32" t="s">
        <v>68</v>
      </c>
      <c r="CK43" s="32" t="s">
        <v>68</v>
      </c>
      <c r="CL43" s="32" t="s">
        <v>68</v>
      </c>
      <c r="CR43" s="32" t="s">
        <v>68</v>
      </c>
      <c r="CT43" s="32" t="s">
        <v>68</v>
      </c>
      <c r="CW43" s="32" t="s">
        <v>68</v>
      </c>
      <c r="CY43" s="32" t="s">
        <v>68</v>
      </c>
      <c r="DC43" s="32" t="s">
        <v>68</v>
      </c>
      <c r="DE43" s="32" t="s">
        <v>68</v>
      </c>
      <c r="DG43" s="32" t="s">
        <v>68</v>
      </c>
      <c r="DJ43" s="32" t="s">
        <v>68</v>
      </c>
      <c r="DK43" s="32" t="s">
        <v>68</v>
      </c>
      <c r="DM43" s="32" t="s">
        <v>68</v>
      </c>
      <c r="DN43" s="32" t="s">
        <v>68</v>
      </c>
      <c r="DP43" s="32" t="s">
        <v>68</v>
      </c>
      <c r="DQ43" s="32" t="s">
        <v>68</v>
      </c>
      <c r="DW43" s="32" t="s">
        <v>68</v>
      </c>
      <c r="DZ43" s="32" t="s">
        <v>755</v>
      </c>
    </row>
    <row r="44" spans="1:130" s="34" customFormat="1" ht="12.5" x14ac:dyDescent="0.25">
      <c r="A44" s="31">
        <v>43707.35446072917</v>
      </c>
      <c r="B44" s="32" t="s">
        <v>440</v>
      </c>
      <c r="C44" s="32" t="s">
        <v>97</v>
      </c>
      <c r="D44" s="32" t="s">
        <v>441</v>
      </c>
      <c r="E44" s="32">
        <v>200100538</v>
      </c>
      <c r="F44" s="32" t="s">
        <v>646</v>
      </c>
      <c r="G44" s="33" t="s">
        <v>442</v>
      </c>
      <c r="H44" s="32" t="s">
        <v>664</v>
      </c>
      <c r="I44" s="32" t="s">
        <v>68</v>
      </c>
      <c r="J44" s="32" t="s">
        <v>68</v>
      </c>
      <c r="P44" s="32" t="s">
        <v>68</v>
      </c>
      <c r="R44" s="32" t="s">
        <v>68</v>
      </c>
      <c r="Y44" s="32" t="s">
        <v>68</v>
      </c>
      <c r="AA44" s="32" t="s">
        <v>68</v>
      </c>
      <c r="AB44" s="32" t="s">
        <v>68</v>
      </c>
      <c r="AC44" s="32" t="s">
        <v>68</v>
      </c>
      <c r="AF44" s="32" t="s">
        <v>68</v>
      </c>
      <c r="AH44" s="32" t="s">
        <v>68</v>
      </c>
      <c r="AK44" s="32" t="s">
        <v>68</v>
      </c>
      <c r="AL44" s="32" t="s">
        <v>68</v>
      </c>
      <c r="AN44" s="32" t="s">
        <v>68</v>
      </c>
      <c r="AW44" s="32" t="s">
        <v>68</v>
      </c>
      <c r="AX44" s="32" t="s">
        <v>68</v>
      </c>
      <c r="BD44" s="32" t="s">
        <v>68</v>
      </c>
      <c r="BF44" s="32" t="s">
        <v>68</v>
      </c>
      <c r="BM44" s="32" t="s">
        <v>68</v>
      </c>
      <c r="BO44" s="32" t="s">
        <v>68</v>
      </c>
      <c r="BP44" s="32" t="s">
        <v>68</v>
      </c>
      <c r="BQ44" s="32" t="s">
        <v>68</v>
      </c>
      <c r="BT44" s="32" t="s">
        <v>68</v>
      </c>
      <c r="BV44" s="32" t="s">
        <v>68</v>
      </c>
      <c r="BW44" s="32" t="s">
        <v>68</v>
      </c>
      <c r="BY44" s="32" t="s">
        <v>68</v>
      </c>
      <c r="BZ44" s="32" t="s">
        <v>68</v>
      </c>
      <c r="CB44" s="32" t="s">
        <v>68</v>
      </c>
      <c r="CC44" s="32" t="s">
        <v>68</v>
      </c>
      <c r="CK44" s="32" t="s">
        <v>68</v>
      </c>
      <c r="CL44" s="32" t="s">
        <v>68</v>
      </c>
      <c r="CR44" s="32" t="s">
        <v>68</v>
      </c>
      <c r="CT44" s="32" t="s">
        <v>68</v>
      </c>
      <c r="DA44" s="32" t="s">
        <v>68</v>
      </c>
      <c r="DC44" s="32" t="s">
        <v>68</v>
      </c>
      <c r="DD44" s="32" t="s">
        <v>68</v>
      </c>
      <c r="DE44" s="32" t="s">
        <v>68</v>
      </c>
      <c r="DH44" s="32" t="s">
        <v>68</v>
      </c>
      <c r="DJ44" s="32" t="s">
        <v>68</v>
      </c>
      <c r="DK44" s="32" t="s">
        <v>68</v>
      </c>
      <c r="DM44" s="32" t="s">
        <v>68</v>
      </c>
      <c r="DN44" s="32" t="s">
        <v>68</v>
      </c>
      <c r="DP44" s="32" t="s">
        <v>68</v>
      </c>
      <c r="DQ44" s="32" t="s">
        <v>68</v>
      </c>
      <c r="DZ44" s="32" t="s">
        <v>756</v>
      </c>
    </row>
    <row r="45" spans="1:130" s="34" customFormat="1" ht="12.5" x14ac:dyDescent="0.25">
      <c r="A45" s="31">
        <v>43710.465569270833</v>
      </c>
      <c r="B45" s="32" t="s">
        <v>757</v>
      </c>
      <c r="C45" s="32" t="s">
        <v>97</v>
      </c>
      <c r="D45" s="32" t="s">
        <v>758</v>
      </c>
      <c r="E45" s="32">
        <v>200100893</v>
      </c>
      <c r="F45" s="32" t="s">
        <v>759</v>
      </c>
      <c r="G45" s="33" t="s">
        <v>242</v>
      </c>
      <c r="H45" s="32" t="s">
        <v>664</v>
      </c>
      <c r="K45" s="32" t="s">
        <v>68</v>
      </c>
      <c r="P45" s="32" t="s">
        <v>68</v>
      </c>
      <c r="R45" s="32" t="s">
        <v>68</v>
      </c>
      <c r="S45" s="32" t="s">
        <v>68</v>
      </c>
      <c r="AA45" s="32" t="s">
        <v>70</v>
      </c>
      <c r="AG45" s="32" t="s">
        <v>68</v>
      </c>
      <c r="AH45" s="32" t="s">
        <v>68</v>
      </c>
      <c r="AK45" s="32" t="s">
        <v>68</v>
      </c>
      <c r="AU45" s="32" t="s">
        <v>68</v>
      </c>
      <c r="AY45" s="32" t="s">
        <v>68</v>
      </c>
      <c r="BD45" s="32" t="s">
        <v>68</v>
      </c>
      <c r="BF45" s="32" t="s">
        <v>68</v>
      </c>
      <c r="BG45" s="32" t="s">
        <v>68</v>
      </c>
      <c r="BN45" s="32" t="s">
        <v>68</v>
      </c>
      <c r="BU45" s="32" t="s">
        <v>68</v>
      </c>
      <c r="BV45" s="32" t="s">
        <v>68</v>
      </c>
      <c r="BY45" s="32" t="s">
        <v>68</v>
      </c>
      <c r="CI45" s="32" t="s">
        <v>68</v>
      </c>
      <c r="CM45" s="32" t="s">
        <v>68</v>
      </c>
      <c r="CR45" s="32" t="s">
        <v>68</v>
      </c>
      <c r="CT45" s="32" t="s">
        <v>68</v>
      </c>
      <c r="CU45" s="32" t="s">
        <v>68</v>
      </c>
      <c r="DB45" s="32" t="s">
        <v>68</v>
      </c>
      <c r="DI45" s="32" t="s">
        <v>68</v>
      </c>
      <c r="DJ45" s="32" t="s">
        <v>68</v>
      </c>
      <c r="DM45" s="32" t="s">
        <v>68</v>
      </c>
      <c r="DW45" s="32" t="s">
        <v>68</v>
      </c>
      <c r="DZ45" s="32" t="s">
        <v>760</v>
      </c>
    </row>
    <row r="46" spans="1:130" s="34" customFormat="1" ht="12.5" x14ac:dyDescent="0.25">
      <c r="A46" s="31">
        <v>43710.528921134261</v>
      </c>
      <c r="B46" s="32" t="s">
        <v>249</v>
      </c>
      <c r="C46" s="32" t="s">
        <v>97</v>
      </c>
      <c r="D46" s="32" t="s">
        <v>448</v>
      </c>
      <c r="E46" s="32">
        <v>200100650</v>
      </c>
      <c r="F46" s="32" t="s">
        <v>449</v>
      </c>
      <c r="G46" s="33" t="s">
        <v>250</v>
      </c>
      <c r="H46" s="32" t="s">
        <v>664</v>
      </c>
      <c r="I46" s="32" t="s">
        <v>68</v>
      </c>
      <c r="J46" s="32" t="s">
        <v>68</v>
      </c>
      <c r="P46" s="32" t="s">
        <v>68</v>
      </c>
      <c r="R46" s="32" t="s">
        <v>68</v>
      </c>
      <c r="S46" s="32" t="s">
        <v>68</v>
      </c>
      <c r="AA46" s="32" t="s">
        <v>68</v>
      </c>
      <c r="AB46" s="32" t="s">
        <v>68</v>
      </c>
      <c r="AC46" s="32" t="s">
        <v>68</v>
      </c>
      <c r="AG46" s="32" t="s">
        <v>68</v>
      </c>
      <c r="AH46" s="32" t="s">
        <v>68</v>
      </c>
      <c r="AI46" s="32" t="s">
        <v>68</v>
      </c>
      <c r="AK46" s="32" t="s">
        <v>68</v>
      </c>
      <c r="AL46" s="32" t="s">
        <v>68</v>
      </c>
      <c r="AO46" s="32" t="s">
        <v>68</v>
      </c>
      <c r="AW46" s="32" t="s">
        <v>68</v>
      </c>
      <c r="AX46" s="32" t="s">
        <v>68</v>
      </c>
      <c r="BD46" s="32" t="s">
        <v>68</v>
      </c>
      <c r="BF46" s="32" t="s">
        <v>68</v>
      </c>
      <c r="BG46" s="32" t="s">
        <v>68</v>
      </c>
      <c r="BO46" s="32" t="s">
        <v>68</v>
      </c>
      <c r="BP46" s="32" t="s">
        <v>68</v>
      </c>
      <c r="BQ46" s="32" t="s">
        <v>68</v>
      </c>
      <c r="BU46" s="32" t="s">
        <v>68</v>
      </c>
      <c r="BV46" s="32" t="s">
        <v>68</v>
      </c>
      <c r="BW46" s="32" t="s">
        <v>68</v>
      </c>
      <c r="BY46" s="32" t="s">
        <v>68</v>
      </c>
      <c r="BZ46" s="32" t="s">
        <v>68</v>
      </c>
      <c r="CC46" s="32" t="s">
        <v>68</v>
      </c>
      <c r="CK46" s="32" t="s">
        <v>68</v>
      </c>
      <c r="CL46" s="32" t="s">
        <v>68</v>
      </c>
      <c r="CR46" s="32" t="s">
        <v>68</v>
      </c>
      <c r="CT46" s="32" t="s">
        <v>68</v>
      </c>
      <c r="CU46" s="32" t="s">
        <v>68</v>
      </c>
      <c r="DC46" s="32" t="s">
        <v>68</v>
      </c>
      <c r="DD46" s="32" t="s">
        <v>68</v>
      </c>
      <c r="DE46" s="32" t="s">
        <v>68</v>
      </c>
      <c r="DI46" s="32" t="s">
        <v>68</v>
      </c>
      <c r="DJ46" s="32" t="s">
        <v>68</v>
      </c>
      <c r="DK46" s="32" t="s">
        <v>68</v>
      </c>
      <c r="DM46" s="32" t="s">
        <v>68</v>
      </c>
      <c r="DN46" s="32" t="s">
        <v>68</v>
      </c>
      <c r="DQ46" s="32" t="s">
        <v>68</v>
      </c>
      <c r="DZ46" s="32" t="s">
        <v>415</v>
      </c>
    </row>
    <row r="47" spans="1:130" s="34" customFormat="1" ht="12.5" x14ac:dyDescent="0.25">
      <c r="A47" s="31">
        <v>43713.242641759258</v>
      </c>
      <c r="B47" s="32" t="s">
        <v>251</v>
      </c>
      <c r="C47" s="32" t="s">
        <v>97</v>
      </c>
      <c r="D47" s="32" t="s">
        <v>252</v>
      </c>
      <c r="E47" s="32">
        <v>200100750</v>
      </c>
      <c r="F47" s="32" t="s">
        <v>253</v>
      </c>
      <c r="G47" s="33" t="s">
        <v>254</v>
      </c>
      <c r="H47" s="32" t="s">
        <v>664</v>
      </c>
      <c r="I47" s="32" t="s">
        <v>68</v>
      </c>
      <c r="J47" s="32" t="s">
        <v>68</v>
      </c>
      <c r="K47" s="32" t="s">
        <v>68</v>
      </c>
      <c r="P47" s="32" t="s">
        <v>68</v>
      </c>
      <c r="R47" s="32" t="s">
        <v>68</v>
      </c>
      <c r="W47" s="32" t="s">
        <v>68</v>
      </c>
      <c r="Z47" s="32" t="s">
        <v>68</v>
      </c>
      <c r="AA47" s="32" t="s">
        <v>68</v>
      </c>
      <c r="AC47" s="32" t="s">
        <v>68</v>
      </c>
      <c r="AF47" s="32" t="s">
        <v>68</v>
      </c>
      <c r="AH47" s="32" t="s">
        <v>68</v>
      </c>
      <c r="AI47" s="32" t="s">
        <v>68</v>
      </c>
      <c r="AK47" s="32" t="s">
        <v>68</v>
      </c>
      <c r="AL47" s="32" t="s">
        <v>68</v>
      </c>
      <c r="AO47" s="32" t="s">
        <v>68</v>
      </c>
      <c r="AU47" s="32" t="s">
        <v>68</v>
      </c>
      <c r="AW47" s="32" t="s">
        <v>68</v>
      </c>
      <c r="AX47" s="32" t="s">
        <v>68</v>
      </c>
      <c r="AY47" s="32" t="s">
        <v>68</v>
      </c>
      <c r="BD47" s="32" t="s">
        <v>68</v>
      </c>
      <c r="BF47" s="32" t="s">
        <v>68</v>
      </c>
      <c r="BK47" s="32" t="s">
        <v>68</v>
      </c>
      <c r="BN47" s="32" t="s">
        <v>68</v>
      </c>
      <c r="BO47" s="32" t="s">
        <v>68</v>
      </c>
      <c r="BQ47" s="32" t="s">
        <v>68</v>
      </c>
      <c r="BT47" s="32" t="s">
        <v>68</v>
      </c>
      <c r="BV47" s="32" t="s">
        <v>68</v>
      </c>
      <c r="BW47" s="32" t="s">
        <v>68</v>
      </c>
      <c r="BY47" s="32" t="s">
        <v>68</v>
      </c>
      <c r="BZ47" s="32" t="s">
        <v>68</v>
      </c>
      <c r="CC47" s="32" t="s">
        <v>68</v>
      </c>
      <c r="CI47" s="32" t="s">
        <v>68</v>
      </c>
      <c r="CK47" s="32" t="s">
        <v>68</v>
      </c>
      <c r="CL47" s="32" t="s">
        <v>68</v>
      </c>
      <c r="CM47" s="32" t="s">
        <v>68</v>
      </c>
      <c r="CR47" s="32" t="s">
        <v>68</v>
      </c>
      <c r="CT47" s="32" t="s">
        <v>68</v>
      </c>
      <c r="CY47" s="32" t="s">
        <v>68</v>
      </c>
      <c r="DB47" s="32" t="s">
        <v>68</v>
      </c>
      <c r="DC47" s="32" t="s">
        <v>68</v>
      </c>
      <c r="DE47" s="32" t="s">
        <v>68</v>
      </c>
      <c r="DH47" s="32" t="s">
        <v>68</v>
      </c>
      <c r="DJ47" s="32" t="s">
        <v>68</v>
      </c>
      <c r="DK47" s="32" t="s">
        <v>68</v>
      </c>
      <c r="DM47" s="32" t="s">
        <v>68</v>
      </c>
      <c r="DN47" s="32" t="s">
        <v>68</v>
      </c>
      <c r="DQ47" s="32" t="s">
        <v>68</v>
      </c>
      <c r="DU47" s="32" t="s">
        <v>68</v>
      </c>
      <c r="DW47" s="32" t="s">
        <v>68</v>
      </c>
      <c r="DY47" s="32" t="s">
        <v>761</v>
      </c>
      <c r="DZ47" s="32" t="s">
        <v>436</v>
      </c>
    </row>
    <row r="48" spans="1:130" s="34" customFormat="1" ht="12.5" x14ac:dyDescent="0.25">
      <c r="A48" s="31">
        <v>43713.23069546296</v>
      </c>
      <c r="B48" s="32" t="s">
        <v>647</v>
      </c>
      <c r="C48" s="32" t="s">
        <v>97</v>
      </c>
      <c r="D48" s="32" t="s">
        <v>648</v>
      </c>
      <c r="E48" s="32">
        <v>200100918</v>
      </c>
      <c r="F48" s="32" t="s">
        <v>649</v>
      </c>
      <c r="G48" s="33" t="s">
        <v>650</v>
      </c>
      <c r="H48" s="32" t="s">
        <v>664</v>
      </c>
      <c r="J48" s="32" t="s">
        <v>68</v>
      </c>
      <c r="P48" s="32" t="s">
        <v>68</v>
      </c>
      <c r="R48" s="32" t="s">
        <v>68</v>
      </c>
      <c r="U48" s="32" t="s">
        <v>68</v>
      </c>
      <c r="AA48" s="32" t="s">
        <v>68</v>
      </c>
      <c r="AC48" s="32" t="s">
        <v>70</v>
      </c>
      <c r="AF48" s="32" t="s">
        <v>68</v>
      </c>
      <c r="AH48" s="32" t="s">
        <v>68</v>
      </c>
      <c r="AI48" s="32" t="s">
        <v>68</v>
      </c>
      <c r="AK48" s="32" t="s">
        <v>68</v>
      </c>
      <c r="AL48" s="32" t="s">
        <v>68</v>
      </c>
      <c r="AO48" s="32" t="s">
        <v>68</v>
      </c>
      <c r="AU48" s="32" t="s">
        <v>68</v>
      </c>
      <c r="AV48" s="32" t="s">
        <v>68</v>
      </c>
      <c r="AW48" s="32" t="s">
        <v>68</v>
      </c>
      <c r="AX48" s="32" t="s">
        <v>68</v>
      </c>
      <c r="BD48" s="32" t="s">
        <v>68</v>
      </c>
      <c r="BF48" s="32" t="s">
        <v>68</v>
      </c>
      <c r="BI48" s="32" t="s">
        <v>68</v>
      </c>
      <c r="BO48" s="32" t="s">
        <v>68</v>
      </c>
      <c r="BQ48" s="32" t="s">
        <v>68</v>
      </c>
      <c r="BT48" s="32" t="s">
        <v>68</v>
      </c>
      <c r="BV48" s="32" t="s">
        <v>68</v>
      </c>
      <c r="BW48" s="32" t="s">
        <v>68</v>
      </c>
      <c r="BY48" s="32" t="s">
        <v>68</v>
      </c>
      <c r="BZ48" s="32" t="s">
        <v>68</v>
      </c>
      <c r="CC48" s="32" t="s">
        <v>68</v>
      </c>
      <c r="CI48" s="32" t="s">
        <v>68</v>
      </c>
      <c r="CJ48" s="32" t="s">
        <v>68</v>
      </c>
      <c r="CK48" s="32" t="s">
        <v>68</v>
      </c>
      <c r="CL48" s="32" t="s">
        <v>68</v>
      </c>
      <c r="CR48" s="32" t="s">
        <v>68</v>
      </c>
      <c r="CW48" s="32" t="s">
        <v>68</v>
      </c>
      <c r="DC48" s="32" t="s">
        <v>68</v>
      </c>
      <c r="DE48" s="32" t="s">
        <v>68</v>
      </c>
      <c r="DH48" s="32" t="s">
        <v>68</v>
      </c>
      <c r="DJ48" s="32" t="s">
        <v>68</v>
      </c>
      <c r="DK48" s="32" t="s">
        <v>68</v>
      </c>
      <c r="DM48" s="32" t="s">
        <v>68</v>
      </c>
      <c r="DN48" s="32" t="s">
        <v>68</v>
      </c>
      <c r="DQ48" s="32" t="s">
        <v>68</v>
      </c>
      <c r="DW48" s="32" t="s">
        <v>68</v>
      </c>
      <c r="DX48" s="32" t="s">
        <v>68</v>
      </c>
      <c r="DY48" s="32" t="s">
        <v>299</v>
      </c>
      <c r="DZ48" s="32" t="s">
        <v>762</v>
      </c>
    </row>
    <row r="49" spans="1:130" s="34" customFormat="1" ht="12.5" x14ac:dyDescent="0.25">
      <c r="A49" s="31">
        <v>43707.332755162039</v>
      </c>
      <c r="B49" s="32" t="s">
        <v>454</v>
      </c>
      <c r="C49" s="32" t="s">
        <v>97</v>
      </c>
      <c r="D49" s="32" t="s">
        <v>455</v>
      </c>
      <c r="E49" s="32">
        <v>200100090</v>
      </c>
      <c r="F49" s="32" t="s">
        <v>763</v>
      </c>
      <c r="G49" s="33" t="s">
        <v>457</v>
      </c>
      <c r="H49" s="32" t="s">
        <v>664</v>
      </c>
      <c r="I49" s="32" t="s">
        <v>68</v>
      </c>
      <c r="J49" s="32" t="s">
        <v>68</v>
      </c>
      <c r="P49" s="32" t="s">
        <v>68</v>
      </c>
      <c r="AA49" s="32" t="s">
        <v>68</v>
      </c>
      <c r="AB49" s="32" t="s">
        <v>68</v>
      </c>
      <c r="AC49" s="32" t="s">
        <v>68</v>
      </c>
      <c r="AF49" s="32" t="s">
        <v>68</v>
      </c>
      <c r="AH49" s="32" t="s">
        <v>68</v>
      </c>
      <c r="AI49" s="32" t="s">
        <v>68</v>
      </c>
      <c r="AK49" s="32" t="s">
        <v>68</v>
      </c>
      <c r="AL49" s="32" t="s">
        <v>68</v>
      </c>
      <c r="AO49" s="32" t="s">
        <v>68</v>
      </c>
      <c r="AU49" s="32" t="s">
        <v>68</v>
      </c>
      <c r="AW49" s="32" t="s">
        <v>68</v>
      </c>
      <c r="AX49" s="32" t="s">
        <v>68</v>
      </c>
      <c r="BD49" s="32" t="s">
        <v>68</v>
      </c>
      <c r="BO49" s="32" t="s">
        <v>68</v>
      </c>
      <c r="BP49" s="32" t="s">
        <v>68</v>
      </c>
      <c r="BQ49" s="32" t="s">
        <v>68</v>
      </c>
      <c r="BT49" s="32" t="s">
        <v>68</v>
      </c>
      <c r="BV49" s="32" t="s">
        <v>68</v>
      </c>
      <c r="BW49" s="32" t="s">
        <v>68</v>
      </c>
      <c r="BZ49" s="32" t="s">
        <v>68</v>
      </c>
      <c r="CC49" s="32" t="s">
        <v>68</v>
      </c>
      <c r="CI49" s="32" t="s">
        <v>68</v>
      </c>
      <c r="CK49" s="32" t="s">
        <v>68</v>
      </c>
      <c r="CL49" s="32" t="s">
        <v>68</v>
      </c>
      <c r="CR49" s="32" t="s">
        <v>68</v>
      </c>
      <c r="DC49" s="32" t="s">
        <v>68</v>
      </c>
      <c r="DD49" s="32" t="s">
        <v>68</v>
      </c>
      <c r="DE49" s="32" t="s">
        <v>68</v>
      </c>
      <c r="DH49" s="32" t="s">
        <v>68</v>
      </c>
      <c r="DJ49" s="32" t="s">
        <v>68</v>
      </c>
      <c r="DK49" s="32" t="s">
        <v>68</v>
      </c>
      <c r="DM49" s="32" t="s">
        <v>68</v>
      </c>
      <c r="DN49" s="32" t="s">
        <v>68</v>
      </c>
      <c r="DQ49" s="32" t="s">
        <v>68</v>
      </c>
      <c r="DW49" s="32" t="s">
        <v>68</v>
      </c>
      <c r="DZ49" s="32" t="s">
        <v>437</v>
      </c>
    </row>
    <row r="50" spans="1:130" s="34" customFormat="1" ht="12.5" x14ac:dyDescent="0.25">
      <c r="A50" s="31">
        <v>43714.425996944439</v>
      </c>
      <c r="B50" s="32" t="s">
        <v>257</v>
      </c>
      <c r="C50" s="32" t="s">
        <v>97</v>
      </c>
      <c r="D50" s="32" t="s">
        <v>651</v>
      </c>
      <c r="E50" s="32">
        <v>200100846</v>
      </c>
      <c r="F50" s="32" t="s">
        <v>764</v>
      </c>
      <c r="G50" s="33" t="s">
        <v>458</v>
      </c>
      <c r="H50" s="32" t="s">
        <v>664</v>
      </c>
      <c r="I50" s="32" t="s">
        <v>68</v>
      </c>
      <c r="J50" s="32" t="s">
        <v>68</v>
      </c>
      <c r="P50" s="32" t="s">
        <v>68</v>
      </c>
      <c r="R50" s="32" t="s">
        <v>68</v>
      </c>
      <c r="S50" s="32" t="s">
        <v>68</v>
      </c>
      <c r="AA50" s="32" t="s">
        <v>68</v>
      </c>
      <c r="AB50" s="32" t="s">
        <v>68</v>
      </c>
      <c r="AC50" s="32" t="s">
        <v>68</v>
      </c>
      <c r="AE50" s="32" t="s">
        <v>68</v>
      </c>
      <c r="AF50" s="32" t="s">
        <v>68</v>
      </c>
      <c r="AH50" s="32" t="s">
        <v>68</v>
      </c>
      <c r="AI50" s="32" t="s">
        <v>68</v>
      </c>
      <c r="AK50" s="32" t="s">
        <v>68</v>
      </c>
      <c r="AL50" s="32" t="s">
        <v>68</v>
      </c>
      <c r="AN50" s="32" t="s">
        <v>68</v>
      </c>
      <c r="AO50" s="32" t="s">
        <v>68</v>
      </c>
      <c r="AU50" s="32" t="s">
        <v>68</v>
      </c>
      <c r="AV50" s="32" t="s">
        <v>68</v>
      </c>
      <c r="AW50" s="32" t="s">
        <v>68</v>
      </c>
      <c r="AX50" s="32" t="s">
        <v>68</v>
      </c>
      <c r="BD50" s="32" t="s">
        <v>68</v>
      </c>
      <c r="BF50" s="32" t="s">
        <v>68</v>
      </c>
      <c r="BG50" s="32" t="s">
        <v>68</v>
      </c>
      <c r="BO50" s="32" t="s">
        <v>68</v>
      </c>
      <c r="BP50" s="32" t="s">
        <v>68</v>
      </c>
      <c r="BQ50" s="32" t="s">
        <v>68</v>
      </c>
      <c r="BS50" s="32" t="s">
        <v>68</v>
      </c>
      <c r="BT50" s="32" t="s">
        <v>68</v>
      </c>
      <c r="BV50" s="32" t="s">
        <v>68</v>
      </c>
      <c r="BW50" s="32" t="s">
        <v>68</v>
      </c>
      <c r="BY50" s="32" t="s">
        <v>68</v>
      </c>
      <c r="BZ50" s="32" t="s">
        <v>68</v>
      </c>
      <c r="CB50" s="32" t="s">
        <v>68</v>
      </c>
      <c r="CC50" s="32" t="s">
        <v>68</v>
      </c>
      <c r="CI50" s="32" t="s">
        <v>68</v>
      </c>
      <c r="CJ50" s="32" t="s">
        <v>68</v>
      </c>
      <c r="CK50" s="32" t="s">
        <v>68</v>
      </c>
      <c r="CL50" s="32" t="s">
        <v>68</v>
      </c>
      <c r="CR50" s="32" t="s">
        <v>68</v>
      </c>
      <c r="CT50" s="32" t="s">
        <v>68</v>
      </c>
      <c r="CU50" s="32" t="s">
        <v>68</v>
      </c>
      <c r="DC50" s="32" t="s">
        <v>68</v>
      </c>
      <c r="DD50" s="32" t="s">
        <v>68</v>
      </c>
      <c r="DE50" s="32" t="s">
        <v>68</v>
      </c>
      <c r="DG50" s="32" t="s">
        <v>68</v>
      </c>
      <c r="DH50" s="32" t="s">
        <v>68</v>
      </c>
      <c r="DJ50" s="32" t="s">
        <v>68</v>
      </c>
      <c r="DK50" s="32" t="s">
        <v>68</v>
      </c>
      <c r="DM50" s="32" t="s">
        <v>68</v>
      </c>
      <c r="DN50" s="32" t="s">
        <v>68</v>
      </c>
      <c r="DP50" s="32" t="s">
        <v>68</v>
      </c>
      <c r="DQ50" s="32" t="s">
        <v>68</v>
      </c>
      <c r="DW50" s="32" t="s">
        <v>68</v>
      </c>
      <c r="DX50" s="32" t="s">
        <v>68</v>
      </c>
    </row>
    <row r="51" spans="1:130" s="34" customFormat="1" ht="12.5" x14ac:dyDescent="0.25">
      <c r="A51" s="31">
        <v>43707.381282002316</v>
      </c>
      <c r="B51" s="32" t="s">
        <v>479</v>
      </c>
      <c r="C51" s="32" t="s">
        <v>117</v>
      </c>
      <c r="D51" s="32" t="s">
        <v>480</v>
      </c>
      <c r="E51" s="32">
        <v>200401089</v>
      </c>
      <c r="F51" s="32" t="s">
        <v>765</v>
      </c>
      <c r="G51" s="33" t="s">
        <v>652</v>
      </c>
      <c r="H51" s="32" t="s">
        <v>664</v>
      </c>
      <c r="I51" s="32" t="s">
        <v>68</v>
      </c>
      <c r="J51" s="32" t="s">
        <v>68</v>
      </c>
      <c r="P51" s="32" t="s">
        <v>68</v>
      </c>
      <c r="W51" s="32" t="s">
        <v>68</v>
      </c>
      <c r="AA51" s="32" t="s">
        <v>68</v>
      </c>
      <c r="AB51" s="32" t="s">
        <v>68</v>
      </c>
      <c r="AE51" s="32" t="s">
        <v>70</v>
      </c>
      <c r="AG51" s="32" t="s">
        <v>68</v>
      </c>
      <c r="AH51" s="32" t="s">
        <v>68</v>
      </c>
      <c r="AI51" s="32" t="s">
        <v>68</v>
      </c>
      <c r="AL51" s="32" t="s">
        <v>68</v>
      </c>
      <c r="AO51" s="32" t="s">
        <v>68</v>
      </c>
      <c r="AW51" s="32" t="s">
        <v>68</v>
      </c>
      <c r="AX51" s="32" t="s">
        <v>68</v>
      </c>
      <c r="BD51" s="32" t="s">
        <v>68</v>
      </c>
      <c r="BK51" s="32" t="s">
        <v>68</v>
      </c>
      <c r="BO51" s="32" t="s">
        <v>68</v>
      </c>
      <c r="BP51" s="32" t="s">
        <v>68</v>
      </c>
      <c r="BS51" s="32" t="s">
        <v>70</v>
      </c>
      <c r="BU51" s="32" t="s">
        <v>68</v>
      </c>
      <c r="BV51" s="32" t="s">
        <v>68</v>
      </c>
      <c r="BW51" s="32" t="s">
        <v>68</v>
      </c>
      <c r="BZ51" s="32" t="s">
        <v>68</v>
      </c>
      <c r="CC51" s="32" t="s">
        <v>68</v>
      </c>
      <c r="CK51" s="32" t="s">
        <v>68</v>
      </c>
      <c r="CL51" s="32" t="s">
        <v>68</v>
      </c>
      <c r="CR51" s="32" t="s">
        <v>68</v>
      </c>
      <c r="CY51" s="32" t="s">
        <v>68</v>
      </c>
      <c r="DC51" s="32" t="s">
        <v>68</v>
      </c>
      <c r="DD51" s="32" t="s">
        <v>68</v>
      </c>
      <c r="DG51" s="32" t="s">
        <v>68</v>
      </c>
      <c r="DI51" s="32" t="s">
        <v>68</v>
      </c>
      <c r="DJ51" s="32" t="s">
        <v>68</v>
      </c>
      <c r="DK51" s="32" t="s">
        <v>68</v>
      </c>
      <c r="DN51" s="32" t="s">
        <v>68</v>
      </c>
      <c r="DQ51" s="32" t="s">
        <v>68</v>
      </c>
      <c r="DZ51" s="32">
        <v>12</v>
      </c>
    </row>
    <row r="52" spans="1:130" s="34" customFormat="1" ht="12.5" x14ac:dyDescent="0.25">
      <c r="A52" s="31">
        <v>43706.313672685181</v>
      </c>
      <c r="B52" s="32" t="s">
        <v>484</v>
      </c>
      <c r="C52" s="32" t="s">
        <v>118</v>
      </c>
      <c r="D52" s="32" t="s">
        <v>261</v>
      </c>
      <c r="E52" s="32">
        <v>200100024</v>
      </c>
      <c r="F52" s="32" t="s">
        <v>262</v>
      </c>
      <c r="G52" s="33" t="s">
        <v>263</v>
      </c>
      <c r="H52" s="32" t="s">
        <v>664</v>
      </c>
      <c r="I52" s="32" t="s">
        <v>70</v>
      </c>
      <c r="J52" s="32" t="s">
        <v>68</v>
      </c>
      <c r="K52" s="32" t="s">
        <v>68</v>
      </c>
      <c r="P52" s="32" t="s">
        <v>68</v>
      </c>
      <c r="R52" s="32" t="s">
        <v>68</v>
      </c>
      <c r="Z52" s="32" t="s">
        <v>68</v>
      </c>
      <c r="AC52" s="32" t="s">
        <v>68</v>
      </c>
      <c r="AH52" s="32" t="s">
        <v>68</v>
      </c>
      <c r="AI52" s="32" t="s">
        <v>68</v>
      </c>
      <c r="AK52" s="32" t="s">
        <v>68</v>
      </c>
      <c r="AL52" s="32" t="s">
        <v>68</v>
      </c>
      <c r="AO52" s="32" t="s">
        <v>68</v>
      </c>
      <c r="AW52" s="32" t="s">
        <v>68</v>
      </c>
      <c r="AX52" s="32" t="s">
        <v>68</v>
      </c>
      <c r="AY52" s="32" t="s">
        <v>68</v>
      </c>
      <c r="BD52" s="32" t="s">
        <v>68</v>
      </c>
      <c r="BF52" s="32" t="s">
        <v>68</v>
      </c>
      <c r="BN52" s="32" t="s">
        <v>68</v>
      </c>
      <c r="BQ52" s="32" t="s">
        <v>68</v>
      </c>
      <c r="BV52" s="32" t="s">
        <v>68</v>
      </c>
      <c r="BW52" s="32" t="s">
        <v>68</v>
      </c>
      <c r="BY52" s="32" t="s">
        <v>68</v>
      </c>
      <c r="BZ52" s="32" t="s">
        <v>68</v>
      </c>
      <c r="CC52" s="32" t="s">
        <v>68</v>
      </c>
      <c r="CK52" s="32" t="s">
        <v>68</v>
      </c>
      <c r="CL52" s="32" t="s">
        <v>70</v>
      </c>
      <c r="CM52" s="32" t="s">
        <v>68</v>
      </c>
      <c r="CT52" s="32" t="s">
        <v>68</v>
      </c>
      <c r="DA52" s="32" t="s">
        <v>68</v>
      </c>
      <c r="DB52" s="32" t="s">
        <v>68</v>
      </c>
      <c r="DE52" s="32" t="s">
        <v>68</v>
      </c>
      <c r="DJ52" s="32" t="s">
        <v>68</v>
      </c>
      <c r="DK52" s="32" t="s">
        <v>68</v>
      </c>
      <c r="DM52" s="32" t="s">
        <v>68</v>
      </c>
      <c r="DN52" s="32" t="s">
        <v>68</v>
      </c>
      <c r="DQ52" s="32" t="s">
        <v>68</v>
      </c>
      <c r="DY52" s="32" t="s">
        <v>766</v>
      </c>
      <c r="DZ52" s="32" t="s">
        <v>506</v>
      </c>
    </row>
    <row r="53" spans="1:130" s="34" customFormat="1" ht="12.5" x14ac:dyDescent="0.25">
      <c r="A53" s="31">
        <v>43707.601345046292</v>
      </c>
      <c r="B53" s="32" t="s">
        <v>271</v>
      </c>
      <c r="C53" s="32" t="s">
        <v>118</v>
      </c>
      <c r="D53" s="32" t="s">
        <v>767</v>
      </c>
      <c r="E53" s="32">
        <v>200100270</v>
      </c>
      <c r="F53" s="32" t="s">
        <v>768</v>
      </c>
      <c r="G53" s="33" t="s">
        <v>272</v>
      </c>
      <c r="H53" s="32" t="s">
        <v>664</v>
      </c>
      <c r="I53" s="32" t="s">
        <v>68</v>
      </c>
      <c r="J53" s="32" t="s">
        <v>68</v>
      </c>
      <c r="P53" s="32" t="s">
        <v>68</v>
      </c>
      <c r="R53" s="32" t="s">
        <v>68</v>
      </c>
      <c r="U53" s="32" t="s">
        <v>68</v>
      </c>
      <c r="AA53" s="32" t="s">
        <v>68</v>
      </c>
      <c r="AB53" s="32" t="s">
        <v>68</v>
      </c>
      <c r="AC53" s="32" t="s">
        <v>68</v>
      </c>
      <c r="AF53" s="32" t="s">
        <v>68</v>
      </c>
      <c r="AH53" s="32" t="s">
        <v>68</v>
      </c>
      <c r="AI53" s="32" t="s">
        <v>68</v>
      </c>
      <c r="AK53" s="32" t="s">
        <v>68</v>
      </c>
      <c r="AL53" s="32" t="s">
        <v>68</v>
      </c>
      <c r="AN53" s="32" t="s">
        <v>68</v>
      </c>
      <c r="AO53" s="32" t="s">
        <v>68</v>
      </c>
      <c r="AV53" s="32" t="s">
        <v>68</v>
      </c>
      <c r="AW53" s="32" t="s">
        <v>68</v>
      </c>
      <c r="AX53" s="32" t="s">
        <v>68</v>
      </c>
      <c r="BD53" s="32" t="s">
        <v>68</v>
      </c>
      <c r="BF53" s="32" t="s">
        <v>68</v>
      </c>
      <c r="BI53" s="32" t="s">
        <v>68</v>
      </c>
      <c r="BO53" s="32" t="s">
        <v>68</v>
      </c>
      <c r="BP53" s="32" t="s">
        <v>68</v>
      </c>
      <c r="BQ53" s="32" t="s">
        <v>68</v>
      </c>
      <c r="BT53" s="32" t="s">
        <v>68</v>
      </c>
      <c r="BV53" s="32" t="s">
        <v>68</v>
      </c>
      <c r="BW53" s="32" t="s">
        <v>68</v>
      </c>
      <c r="BY53" s="32" t="s">
        <v>68</v>
      </c>
      <c r="BZ53" s="32" t="s">
        <v>68</v>
      </c>
      <c r="CB53" s="32" t="s">
        <v>68</v>
      </c>
      <c r="CC53" s="32" t="s">
        <v>68</v>
      </c>
      <c r="CJ53" s="32" t="s">
        <v>68</v>
      </c>
      <c r="CK53" s="32" t="s">
        <v>68</v>
      </c>
      <c r="CL53" s="32" t="s">
        <v>68</v>
      </c>
      <c r="CR53" s="32" t="s">
        <v>68</v>
      </c>
      <c r="CW53" s="32" t="s">
        <v>68</v>
      </c>
      <c r="DC53" s="32" t="s">
        <v>68</v>
      </c>
      <c r="DD53" s="32" t="s">
        <v>68</v>
      </c>
      <c r="DE53" s="32" t="s">
        <v>68</v>
      </c>
      <c r="DH53" s="32" t="s">
        <v>68</v>
      </c>
      <c r="DJ53" s="32" t="s">
        <v>68</v>
      </c>
      <c r="DK53" s="32" t="s">
        <v>68</v>
      </c>
      <c r="DM53" s="32" t="s">
        <v>68</v>
      </c>
      <c r="DN53" s="32" t="s">
        <v>68</v>
      </c>
      <c r="DP53" s="32" t="s">
        <v>68</v>
      </c>
      <c r="DQ53" s="32" t="s">
        <v>68</v>
      </c>
      <c r="DX53" s="32" t="s">
        <v>68</v>
      </c>
      <c r="DZ53" s="32" t="s">
        <v>118</v>
      </c>
    </row>
    <row r="54" spans="1:130" s="34" customFormat="1" ht="12.5" x14ac:dyDescent="0.25">
      <c r="A54" s="31">
        <v>43713.524388634258</v>
      </c>
      <c r="B54" s="32" t="s">
        <v>277</v>
      </c>
      <c r="C54" s="32" t="s">
        <v>118</v>
      </c>
      <c r="D54" s="32" t="s">
        <v>496</v>
      </c>
      <c r="E54" s="32">
        <v>200100398</v>
      </c>
      <c r="F54" s="32" t="s">
        <v>497</v>
      </c>
      <c r="G54" s="33" t="s">
        <v>278</v>
      </c>
      <c r="H54" s="32" t="s">
        <v>664</v>
      </c>
      <c r="K54" s="32" t="s">
        <v>68</v>
      </c>
      <c r="P54" s="32" t="s">
        <v>68</v>
      </c>
      <c r="Z54" s="32" t="s">
        <v>68</v>
      </c>
      <c r="AB54" s="32" t="s">
        <v>68</v>
      </c>
      <c r="AG54" s="32" t="s">
        <v>68</v>
      </c>
      <c r="AH54" s="32" t="s">
        <v>68</v>
      </c>
      <c r="AI54" s="32" t="s">
        <v>89</v>
      </c>
      <c r="AK54" s="32" t="s">
        <v>68</v>
      </c>
      <c r="AY54" s="32" t="s">
        <v>68</v>
      </c>
      <c r="BD54" s="32" t="s">
        <v>68</v>
      </c>
      <c r="BN54" s="32" t="s">
        <v>68</v>
      </c>
      <c r="BP54" s="32" t="s">
        <v>68</v>
      </c>
      <c r="BU54" s="32" t="s">
        <v>68</v>
      </c>
      <c r="BV54" s="32" t="s">
        <v>68</v>
      </c>
      <c r="BW54" s="32" t="s">
        <v>89</v>
      </c>
      <c r="BY54" s="32" t="s">
        <v>68</v>
      </c>
      <c r="CM54" s="32" t="s">
        <v>68</v>
      </c>
      <c r="CR54" s="32" t="s">
        <v>68</v>
      </c>
      <c r="DB54" s="32" t="s">
        <v>68</v>
      </c>
      <c r="DD54" s="32" t="s">
        <v>68</v>
      </c>
      <c r="DI54" s="32" t="s">
        <v>68</v>
      </c>
      <c r="DJ54" s="32" t="s">
        <v>68</v>
      </c>
      <c r="DK54" s="32" t="s">
        <v>89</v>
      </c>
      <c r="DM54" s="32" t="s">
        <v>68</v>
      </c>
      <c r="DY54" s="32" t="s">
        <v>305</v>
      </c>
      <c r="DZ54" s="32" t="s">
        <v>486</v>
      </c>
    </row>
    <row r="55" spans="1:130" s="34" customFormat="1" ht="12.5" x14ac:dyDescent="0.25">
      <c r="A55" s="31">
        <v>43711.344341504635</v>
      </c>
      <c r="B55" s="32" t="s">
        <v>283</v>
      </c>
      <c r="C55" s="32" t="s">
        <v>118</v>
      </c>
      <c r="D55" s="32" t="s">
        <v>284</v>
      </c>
      <c r="E55" s="32">
        <v>200100571</v>
      </c>
      <c r="F55" s="32" t="s">
        <v>653</v>
      </c>
      <c r="G55" s="32" t="s">
        <v>286</v>
      </c>
      <c r="H55" s="32" t="s">
        <v>664</v>
      </c>
      <c r="I55" s="32" t="s">
        <v>68</v>
      </c>
      <c r="J55" s="32" t="s">
        <v>68</v>
      </c>
      <c r="K55" s="32" t="s">
        <v>68</v>
      </c>
      <c r="P55" s="32" t="s">
        <v>68</v>
      </c>
      <c r="R55" s="32" t="s">
        <v>68</v>
      </c>
      <c r="S55" s="32" t="s">
        <v>68</v>
      </c>
      <c r="W55" s="32" t="s">
        <v>68</v>
      </c>
      <c r="Y55" s="32" t="s">
        <v>68</v>
      </c>
      <c r="Z55" s="32" t="s">
        <v>68</v>
      </c>
      <c r="AA55" s="32" t="s">
        <v>68</v>
      </c>
      <c r="AB55" s="32" t="s">
        <v>68</v>
      </c>
      <c r="AE55" s="32" t="s">
        <v>68</v>
      </c>
      <c r="AH55" s="32" t="s">
        <v>70</v>
      </c>
      <c r="AI55" s="32" t="s">
        <v>68</v>
      </c>
      <c r="AK55" s="32" t="s">
        <v>70</v>
      </c>
      <c r="AL55" s="32" t="s">
        <v>70</v>
      </c>
      <c r="AO55" s="32" t="s">
        <v>68</v>
      </c>
      <c r="AU55" s="32" t="s">
        <v>68</v>
      </c>
      <c r="AV55" s="32" t="s">
        <v>68</v>
      </c>
      <c r="AW55" s="32" t="s">
        <v>68</v>
      </c>
      <c r="AX55" s="32" t="s">
        <v>68</v>
      </c>
      <c r="AY55" s="32" t="s">
        <v>68</v>
      </c>
      <c r="BD55" s="32" t="s">
        <v>68</v>
      </c>
      <c r="BF55" s="32" t="s">
        <v>68</v>
      </c>
      <c r="BG55" s="32" t="s">
        <v>68</v>
      </c>
      <c r="BK55" s="32" t="s">
        <v>70</v>
      </c>
      <c r="BM55" s="32" t="s">
        <v>68</v>
      </c>
      <c r="BN55" s="32" t="s">
        <v>68</v>
      </c>
      <c r="BO55" s="32" t="s">
        <v>68</v>
      </c>
      <c r="BP55" s="32" t="s">
        <v>68</v>
      </c>
      <c r="BS55" s="32" t="s">
        <v>68</v>
      </c>
      <c r="BV55" s="32" t="s">
        <v>70</v>
      </c>
      <c r="BW55" s="32" t="s">
        <v>68</v>
      </c>
      <c r="BY55" s="32" t="s">
        <v>70</v>
      </c>
      <c r="BZ55" s="32" t="s">
        <v>70</v>
      </c>
      <c r="CC55" s="32" t="s">
        <v>68</v>
      </c>
      <c r="CI55" s="32" t="s">
        <v>68</v>
      </c>
      <c r="CJ55" s="32" t="s">
        <v>68</v>
      </c>
      <c r="CK55" s="32" t="s">
        <v>68</v>
      </c>
      <c r="CL55" s="32" t="s">
        <v>68</v>
      </c>
      <c r="CM55" s="32" t="s">
        <v>68</v>
      </c>
      <c r="CR55" s="32" t="s">
        <v>68</v>
      </c>
      <c r="CT55" s="32" t="s">
        <v>68</v>
      </c>
      <c r="CU55" s="32" t="s">
        <v>68</v>
      </c>
      <c r="CY55" s="32" t="s">
        <v>68</v>
      </c>
      <c r="DA55" s="32" t="s">
        <v>68</v>
      </c>
      <c r="DB55" s="32" t="s">
        <v>68</v>
      </c>
      <c r="DC55" s="32" t="s">
        <v>68</v>
      </c>
      <c r="DD55" s="32" t="s">
        <v>68</v>
      </c>
      <c r="DG55" s="32" t="s">
        <v>68</v>
      </c>
      <c r="DJ55" s="32" t="s">
        <v>68</v>
      </c>
      <c r="DK55" s="32" t="s">
        <v>68</v>
      </c>
      <c r="DM55" s="32" t="s">
        <v>68</v>
      </c>
      <c r="DN55" s="32" t="s">
        <v>68</v>
      </c>
      <c r="DQ55" s="32" t="s">
        <v>68</v>
      </c>
      <c r="DW55" s="32" t="s">
        <v>68</v>
      </c>
      <c r="DX55" s="32" t="s">
        <v>68</v>
      </c>
      <c r="DZ55" s="32" t="s">
        <v>502</v>
      </c>
    </row>
    <row r="56" spans="1:130" s="34" customFormat="1" ht="12.5" x14ac:dyDescent="0.25">
      <c r="A56" s="31">
        <v>43707.341145185186</v>
      </c>
      <c r="B56" s="32" t="s">
        <v>769</v>
      </c>
      <c r="C56" s="32" t="s">
        <v>118</v>
      </c>
      <c r="D56" s="32" t="s">
        <v>770</v>
      </c>
      <c r="E56" s="32">
        <v>200100583</v>
      </c>
      <c r="F56" s="32" t="s">
        <v>771</v>
      </c>
      <c r="G56" s="33" t="s">
        <v>772</v>
      </c>
      <c r="H56" s="32" t="s">
        <v>664</v>
      </c>
      <c r="I56" s="32" t="s">
        <v>68</v>
      </c>
      <c r="K56" s="32" t="s">
        <v>68</v>
      </c>
      <c r="N56" s="32" t="s">
        <v>68</v>
      </c>
      <c r="P56" s="32" t="s">
        <v>68</v>
      </c>
      <c r="W56" s="32" t="s">
        <v>68</v>
      </c>
      <c r="Z56" s="32" t="s">
        <v>70</v>
      </c>
      <c r="AB56" s="32" t="s">
        <v>68</v>
      </c>
      <c r="AC56" s="32" t="s">
        <v>68</v>
      </c>
      <c r="AG56" s="32" t="s">
        <v>70</v>
      </c>
      <c r="AH56" s="32" t="s">
        <v>70</v>
      </c>
      <c r="AI56" s="32" t="s">
        <v>68</v>
      </c>
      <c r="AK56" s="32" t="s">
        <v>68</v>
      </c>
      <c r="AL56" s="32" t="s">
        <v>68</v>
      </c>
      <c r="AO56" s="32" t="s">
        <v>68</v>
      </c>
      <c r="AU56" s="32" t="s">
        <v>68</v>
      </c>
      <c r="AW56" s="32" t="s">
        <v>68</v>
      </c>
      <c r="AY56" s="32" t="s">
        <v>68</v>
      </c>
      <c r="BB56" s="32" t="s">
        <v>68</v>
      </c>
      <c r="BD56" s="32" t="s">
        <v>68</v>
      </c>
      <c r="BK56" s="32" t="s">
        <v>68</v>
      </c>
      <c r="BN56" s="32" t="s">
        <v>68</v>
      </c>
      <c r="BP56" s="32" t="s">
        <v>68</v>
      </c>
      <c r="BQ56" s="32" t="s">
        <v>68</v>
      </c>
      <c r="BU56" s="32" t="s">
        <v>68</v>
      </c>
      <c r="BV56" s="32" t="s">
        <v>78</v>
      </c>
      <c r="BW56" s="32" t="s">
        <v>70</v>
      </c>
      <c r="BY56" s="32" t="s">
        <v>68</v>
      </c>
      <c r="BZ56" s="32" t="s">
        <v>68</v>
      </c>
      <c r="CC56" s="32" t="s">
        <v>68</v>
      </c>
      <c r="CI56" s="32" t="s">
        <v>68</v>
      </c>
      <c r="CK56" s="32" t="s">
        <v>68</v>
      </c>
      <c r="CM56" s="32" t="s">
        <v>68</v>
      </c>
      <c r="CP56" s="32" t="s">
        <v>68</v>
      </c>
      <c r="CR56" s="32" t="s">
        <v>68</v>
      </c>
      <c r="CY56" s="32" t="s">
        <v>68</v>
      </c>
      <c r="DB56" s="32" t="s">
        <v>68</v>
      </c>
      <c r="DD56" s="32" t="s">
        <v>68</v>
      </c>
      <c r="DE56" s="32" t="s">
        <v>68</v>
      </c>
      <c r="DI56" s="32" t="s">
        <v>68</v>
      </c>
      <c r="DJ56" s="32" t="s">
        <v>68</v>
      </c>
      <c r="DK56" s="32" t="s">
        <v>68</v>
      </c>
      <c r="DL56" s="32" t="s">
        <v>68</v>
      </c>
      <c r="DM56" s="32" t="s">
        <v>68</v>
      </c>
      <c r="DN56" s="32" t="s">
        <v>68</v>
      </c>
      <c r="DQ56" s="32" t="s">
        <v>68</v>
      </c>
      <c r="DW56" s="32" t="s">
        <v>68</v>
      </c>
      <c r="DZ56" s="32">
        <v>2</v>
      </c>
    </row>
    <row r="57" spans="1:130" s="34" customFormat="1" ht="12.5" x14ac:dyDescent="0.25">
      <c r="A57" s="31">
        <v>43721.387891574079</v>
      </c>
      <c r="B57" s="32" t="s">
        <v>287</v>
      </c>
      <c r="C57" s="32" t="s">
        <v>118</v>
      </c>
      <c r="D57" s="32" t="s">
        <v>507</v>
      </c>
      <c r="E57" s="32">
        <v>200100722</v>
      </c>
      <c r="F57" s="32" t="s">
        <v>773</v>
      </c>
      <c r="G57" s="33" t="s">
        <v>288</v>
      </c>
      <c r="H57" s="32" t="s">
        <v>664</v>
      </c>
      <c r="I57" s="32" t="s">
        <v>68</v>
      </c>
      <c r="K57" s="32" t="s">
        <v>68</v>
      </c>
      <c r="P57" s="32" t="s">
        <v>68</v>
      </c>
      <c r="R57" s="32" t="s">
        <v>68</v>
      </c>
      <c r="S57" s="32" t="s">
        <v>68</v>
      </c>
      <c r="W57" s="32" t="s">
        <v>68</v>
      </c>
      <c r="Z57" s="32" t="s">
        <v>68</v>
      </c>
      <c r="AB57" s="32" t="s">
        <v>68</v>
      </c>
      <c r="AC57" s="32" t="s">
        <v>68</v>
      </c>
      <c r="AH57" s="32" t="s">
        <v>68</v>
      </c>
      <c r="AI57" s="32" t="s">
        <v>68</v>
      </c>
      <c r="AK57" s="32" t="s">
        <v>68</v>
      </c>
      <c r="AL57" s="32" t="s">
        <v>68</v>
      </c>
      <c r="AO57" s="32" t="s">
        <v>68</v>
      </c>
      <c r="AU57" s="32" t="s">
        <v>68</v>
      </c>
      <c r="AW57" s="32" t="s">
        <v>68</v>
      </c>
      <c r="AY57" s="32" t="s">
        <v>68</v>
      </c>
      <c r="BD57" s="32" t="s">
        <v>68</v>
      </c>
      <c r="BF57" s="32" t="s">
        <v>68</v>
      </c>
      <c r="BG57" s="32" t="s">
        <v>68</v>
      </c>
      <c r="BK57" s="32" t="s">
        <v>68</v>
      </c>
      <c r="BN57" s="32" t="s">
        <v>68</v>
      </c>
      <c r="BP57" s="32" t="s">
        <v>68</v>
      </c>
      <c r="BQ57" s="32" t="s">
        <v>68</v>
      </c>
      <c r="BV57" s="32" t="s">
        <v>68</v>
      </c>
      <c r="BW57" s="32" t="s">
        <v>68</v>
      </c>
      <c r="BY57" s="32" t="s">
        <v>68</v>
      </c>
      <c r="BZ57" s="32" t="s">
        <v>68</v>
      </c>
      <c r="CC57" s="32" t="s">
        <v>68</v>
      </c>
      <c r="CI57" s="32" t="s">
        <v>68</v>
      </c>
      <c r="CK57" s="32" t="s">
        <v>68</v>
      </c>
      <c r="CM57" s="32" t="s">
        <v>68</v>
      </c>
      <c r="CR57" s="32" t="s">
        <v>68</v>
      </c>
      <c r="CU57" s="32" t="s">
        <v>68</v>
      </c>
      <c r="CY57" s="32" t="s">
        <v>68</v>
      </c>
      <c r="DB57" s="32" t="s">
        <v>68</v>
      </c>
      <c r="DD57" s="32" t="s">
        <v>68</v>
      </c>
      <c r="DE57" s="32" t="s">
        <v>68</v>
      </c>
      <c r="DJ57" s="32" t="s">
        <v>68</v>
      </c>
      <c r="DK57" s="32" t="s">
        <v>68</v>
      </c>
      <c r="DM57" s="32" t="s">
        <v>68</v>
      </c>
      <c r="DN57" s="32" t="s">
        <v>68</v>
      </c>
      <c r="DQ57" s="32" t="s">
        <v>68</v>
      </c>
      <c r="DW57" s="32" t="s">
        <v>68</v>
      </c>
      <c r="DZ57" s="32" t="s">
        <v>774</v>
      </c>
    </row>
    <row r="58" spans="1:130" s="34" customFormat="1" ht="15.75" customHeight="1" x14ac:dyDescent="0.25"/>
    <row r="59" spans="1:130" s="34" customFormat="1" ht="15.75" customHeight="1" x14ac:dyDescent="0.25"/>
    <row r="60" spans="1:130" s="34" customFormat="1" ht="15.75" customHeight="1" x14ac:dyDescent="0.25"/>
    <row r="61" spans="1:130" s="34" customFormat="1" ht="15.75" customHeight="1" x14ac:dyDescent="0.25"/>
    <row r="62" spans="1:130" s="34" customFormat="1" ht="15.75" customHeight="1" x14ac:dyDescent="0.25"/>
    <row r="63" spans="1:130" s="34" customFormat="1" ht="15.75" customHeight="1" x14ac:dyDescent="0.25"/>
    <row r="64" spans="1:130" s="34" customFormat="1" ht="15.75" customHeight="1" x14ac:dyDescent="0.25"/>
    <row r="65" s="34" customFormat="1" ht="15.75" customHeight="1" x14ac:dyDescent="0.25"/>
    <row r="66" s="34" customFormat="1" ht="15.75" customHeight="1" x14ac:dyDescent="0.25"/>
    <row r="67" s="34" customFormat="1" ht="15.75" customHeight="1" x14ac:dyDescent="0.25"/>
    <row r="68" s="34" customFormat="1" ht="15.75" customHeight="1" x14ac:dyDescent="0.25"/>
    <row r="69" s="34" customFormat="1" ht="15.75" customHeight="1" x14ac:dyDescent="0.25"/>
    <row r="70" s="34" customFormat="1" ht="15.75" customHeight="1" x14ac:dyDescent="0.25"/>
    <row r="71" s="34" customFormat="1" ht="15.75" customHeight="1" x14ac:dyDescent="0.25"/>
    <row r="72" s="34" customFormat="1" ht="15.75" customHeight="1" x14ac:dyDescent="0.25"/>
    <row r="73" s="34" customFormat="1" ht="15.75" customHeight="1" x14ac:dyDescent="0.25"/>
    <row r="74" s="34" customFormat="1" ht="15.75" customHeight="1" x14ac:dyDescent="0.25"/>
    <row r="75" s="34" customFormat="1" ht="15.75" customHeight="1" x14ac:dyDescent="0.25"/>
    <row r="76" s="34" customFormat="1" ht="15.75" customHeight="1" x14ac:dyDescent="0.25"/>
    <row r="77" s="34" customFormat="1" ht="15.75" customHeight="1" x14ac:dyDescent="0.25"/>
    <row r="78" s="34" customFormat="1" ht="15.75" customHeight="1" x14ac:dyDescent="0.25"/>
    <row r="79" s="34" customFormat="1" ht="15.75" customHeight="1" x14ac:dyDescent="0.25"/>
    <row r="80" s="34" customFormat="1" ht="15.75" customHeight="1" x14ac:dyDescent="0.25"/>
    <row r="81" s="34" customFormat="1" ht="15.75" customHeight="1" x14ac:dyDescent="0.25"/>
    <row r="82" s="34" customFormat="1" ht="15.75" customHeight="1" x14ac:dyDescent="0.25"/>
    <row r="83" s="34" customFormat="1" ht="15.75" customHeight="1" x14ac:dyDescent="0.25"/>
    <row r="84" s="34" customFormat="1" ht="15.75" customHeight="1" x14ac:dyDescent="0.25"/>
    <row r="85" s="34" customFormat="1" ht="15.75" customHeight="1" x14ac:dyDescent="0.25"/>
    <row r="86" s="34" customFormat="1" ht="15.75" customHeight="1" x14ac:dyDescent="0.25"/>
    <row r="87" s="34" customFormat="1" ht="15.75" customHeight="1" x14ac:dyDescent="0.25"/>
    <row r="88" s="34" customFormat="1" ht="15.75" customHeight="1" x14ac:dyDescent="0.25"/>
    <row r="89" s="34" customFormat="1" ht="15.75" customHeight="1" x14ac:dyDescent="0.25"/>
    <row r="90" s="34" customFormat="1" ht="15.75" customHeight="1" x14ac:dyDescent="0.25"/>
    <row r="91" s="34" customFormat="1" ht="15.75" customHeight="1" x14ac:dyDescent="0.25"/>
    <row r="92" s="34" customFormat="1" ht="15.75" customHeight="1" x14ac:dyDescent="0.25"/>
    <row r="93" s="34" customFormat="1" ht="15.75" customHeight="1" x14ac:dyDescent="0.25"/>
    <row r="94" s="34" customFormat="1" ht="15.75" customHeight="1" x14ac:dyDescent="0.25"/>
    <row r="95" s="34" customFormat="1" ht="15.75" customHeight="1" x14ac:dyDescent="0.25"/>
    <row r="96" s="34" customFormat="1" ht="15.75" customHeight="1" x14ac:dyDescent="0.25"/>
    <row r="97" s="34" customFormat="1" ht="15.75" customHeight="1" x14ac:dyDescent="0.25"/>
    <row r="98" s="34" customFormat="1" ht="15.75" customHeight="1" x14ac:dyDescent="0.25"/>
    <row r="99" s="34" customFormat="1" ht="15.75" customHeight="1" x14ac:dyDescent="0.25"/>
    <row r="100" s="34" customFormat="1" ht="15.75" customHeight="1" x14ac:dyDescent="0.25"/>
    <row r="101" s="34" customFormat="1" ht="15.75" customHeight="1" x14ac:dyDescent="0.25"/>
    <row r="102" s="34" customFormat="1" ht="15.75" customHeight="1" x14ac:dyDescent="0.25"/>
    <row r="103" s="34" customFormat="1" ht="15.75" customHeight="1" x14ac:dyDescent="0.25"/>
    <row r="104" s="34" customFormat="1" ht="15.75" customHeight="1" x14ac:dyDescent="0.25"/>
    <row r="105" s="34" customFormat="1" ht="15.75" customHeight="1" x14ac:dyDescent="0.25"/>
    <row r="106" s="34" customFormat="1" ht="15.75" customHeight="1" x14ac:dyDescent="0.25"/>
    <row r="107" s="34" customFormat="1" ht="15.75" customHeight="1" x14ac:dyDescent="0.25"/>
    <row r="108" s="34" customFormat="1" ht="15.75" customHeight="1" x14ac:dyDescent="0.25"/>
    <row r="109" s="34" customFormat="1" ht="15.75" customHeight="1" x14ac:dyDescent="0.25"/>
    <row r="110" s="34" customFormat="1" ht="15.75" customHeight="1" x14ac:dyDescent="0.25"/>
    <row r="111" s="34" customFormat="1" ht="15.75" customHeight="1" x14ac:dyDescent="0.25"/>
    <row r="112" s="34" customFormat="1" ht="15.75" customHeight="1" x14ac:dyDescent="0.25"/>
    <row r="113" spans="1:128" s="34" customFormat="1" ht="15.75" customHeight="1" x14ac:dyDescent="0.25"/>
    <row r="114" spans="1:128" s="34" customFormat="1" ht="15.75" customHeight="1" x14ac:dyDescent="0.25"/>
    <row r="115" spans="1:128" s="34" customFormat="1" ht="15.75" customHeight="1" x14ac:dyDescent="0.25"/>
    <row r="116" spans="1:128" s="34" customFormat="1" ht="15.75" customHeight="1" x14ac:dyDescent="0.25"/>
    <row r="117" spans="1:128" s="34" customFormat="1" ht="15.75" customHeight="1" x14ac:dyDescent="0.25"/>
    <row r="118" spans="1:128" s="34" customFormat="1" ht="15.75" customHeight="1" x14ac:dyDescent="0.25"/>
    <row r="119" spans="1:128" s="34" customFormat="1" ht="15.75" customHeight="1" x14ac:dyDescent="0.25"/>
    <row r="120" spans="1:128" s="44" customFormat="1" ht="12.5" x14ac:dyDescent="0.25">
      <c r="A120" s="41"/>
      <c r="B120" s="42"/>
      <c r="C120" s="42"/>
      <c r="D120" s="42"/>
      <c r="E120" s="42"/>
      <c r="F120" s="42"/>
      <c r="G120" s="43"/>
      <c r="H120" s="42"/>
      <c r="I120" s="42"/>
      <c r="P120" s="42"/>
      <c r="W120" s="42"/>
      <c r="Z120" s="42"/>
      <c r="AB120" s="42"/>
      <c r="AC120" s="42"/>
      <c r="AG120" s="42"/>
      <c r="AH120" s="42"/>
      <c r="AI120" s="42"/>
      <c r="AJ120" s="42"/>
      <c r="AL120" s="42"/>
      <c r="AO120" s="42"/>
      <c r="AU120" s="42"/>
      <c r="AW120" s="42"/>
      <c r="BD120" s="42"/>
      <c r="BK120" s="42"/>
      <c r="BN120" s="42"/>
      <c r="BP120" s="42"/>
      <c r="BQ120" s="42"/>
      <c r="BU120" s="42"/>
      <c r="BV120" s="42"/>
      <c r="BW120" s="42"/>
      <c r="BZ120" s="42"/>
      <c r="CC120" s="42"/>
      <c r="CI120" s="42"/>
      <c r="CK120" s="42"/>
      <c r="CP120" s="42"/>
      <c r="CR120" s="42"/>
      <c r="CY120" s="42"/>
      <c r="DB120" s="42"/>
      <c r="DD120" s="42"/>
      <c r="DE120" s="42"/>
      <c r="DI120" s="42"/>
      <c r="DJ120" s="42"/>
      <c r="DK120" s="42"/>
      <c r="DN120" s="42"/>
      <c r="DQ120" s="42"/>
      <c r="DW120" s="42"/>
    </row>
    <row r="121" spans="1:128" s="44" customFormat="1" ht="12.5" x14ac:dyDescent="0.25">
      <c r="A121" s="41"/>
      <c r="B121" s="42"/>
      <c r="C121" s="42"/>
      <c r="D121" s="42"/>
      <c r="E121" s="42"/>
      <c r="F121" s="42"/>
      <c r="G121" s="43"/>
      <c r="H121" s="42"/>
      <c r="I121" s="42"/>
      <c r="P121" s="42"/>
      <c r="W121" s="42"/>
      <c r="Z121" s="42"/>
      <c r="AB121" s="42"/>
      <c r="AC121" s="42"/>
      <c r="AG121" s="42"/>
      <c r="AH121" s="42"/>
      <c r="AI121" s="42"/>
      <c r="AJ121" s="42"/>
      <c r="AL121" s="42"/>
      <c r="AO121" s="42"/>
      <c r="AU121" s="42"/>
      <c r="AW121" s="42"/>
      <c r="BD121" s="42"/>
      <c r="BK121" s="42"/>
      <c r="BN121" s="42"/>
      <c r="BP121" s="42"/>
      <c r="BQ121" s="42"/>
      <c r="BU121" s="42"/>
      <c r="BV121" s="42"/>
      <c r="BW121" s="42"/>
      <c r="BZ121" s="42"/>
      <c r="CC121" s="42"/>
      <c r="CI121" s="42"/>
      <c r="CK121" s="42"/>
      <c r="CP121" s="42"/>
      <c r="CR121" s="42"/>
      <c r="CY121" s="42"/>
      <c r="DB121" s="42"/>
      <c r="DD121" s="42"/>
      <c r="DE121" s="42"/>
      <c r="DI121" s="42"/>
      <c r="DJ121" s="42"/>
      <c r="DK121" s="42"/>
      <c r="DN121" s="42"/>
      <c r="DQ121" s="42"/>
      <c r="DW121" s="42"/>
    </row>
    <row r="122" spans="1:128" s="44" customFormat="1" ht="12.5" x14ac:dyDescent="0.25">
      <c r="A122" s="41"/>
      <c r="B122" s="42"/>
      <c r="C122" s="42"/>
      <c r="D122" s="42"/>
      <c r="E122" s="42"/>
      <c r="F122" s="42"/>
      <c r="G122" s="43"/>
      <c r="H122" s="42"/>
      <c r="I122" s="42"/>
      <c r="P122" s="42"/>
      <c r="W122" s="42"/>
      <c r="Z122" s="42"/>
      <c r="AB122" s="42"/>
      <c r="AC122" s="42"/>
      <c r="AG122" s="42"/>
      <c r="AH122" s="42"/>
      <c r="AI122" s="42"/>
      <c r="AJ122" s="42"/>
      <c r="AL122" s="42"/>
      <c r="AO122" s="42"/>
      <c r="AU122" s="42"/>
      <c r="AW122" s="42"/>
      <c r="BD122" s="42"/>
      <c r="BK122" s="42"/>
      <c r="BN122" s="42"/>
      <c r="BP122" s="42"/>
      <c r="BQ122" s="42"/>
      <c r="BU122" s="42"/>
      <c r="BV122" s="42"/>
      <c r="BW122" s="42"/>
      <c r="BZ122" s="42"/>
      <c r="CC122" s="42"/>
      <c r="CI122" s="42"/>
      <c r="CK122" s="42"/>
      <c r="CP122" s="42"/>
      <c r="CR122" s="42"/>
      <c r="CY122" s="42"/>
      <c r="DB122" s="42"/>
      <c r="DD122" s="42"/>
      <c r="DE122" s="42"/>
      <c r="DI122" s="42"/>
      <c r="DJ122" s="42"/>
      <c r="DK122" s="42"/>
      <c r="DN122" s="42"/>
      <c r="DQ122" s="42"/>
      <c r="DW122" s="42"/>
    </row>
    <row r="123" spans="1:128" s="44" customFormat="1" ht="12.5" x14ac:dyDescent="0.25">
      <c r="A123" s="41"/>
      <c r="B123" s="42"/>
      <c r="C123" s="42"/>
      <c r="D123" s="42"/>
      <c r="E123" s="42"/>
      <c r="F123" s="42"/>
      <c r="G123" s="43"/>
      <c r="H123" s="42"/>
      <c r="I123" s="42"/>
      <c r="P123" s="42"/>
      <c r="W123" s="42"/>
      <c r="Z123" s="42"/>
      <c r="AB123" s="42"/>
      <c r="AC123" s="42"/>
      <c r="AG123" s="42"/>
      <c r="AH123" s="42"/>
      <c r="AI123" s="42"/>
      <c r="AJ123" s="42"/>
      <c r="AL123" s="42"/>
      <c r="AO123" s="42"/>
      <c r="AU123" s="42"/>
      <c r="AW123" s="42"/>
      <c r="BD123" s="42"/>
      <c r="BK123" s="42"/>
      <c r="BN123" s="42"/>
      <c r="BP123" s="42"/>
      <c r="BQ123" s="42"/>
      <c r="BU123" s="42"/>
      <c r="BV123" s="42"/>
      <c r="BW123" s="42"/>
      <c r="BZ123" s="42"/>
      <c r="CC123" s="42"/>
      <c r="CI123" s="42"/>
      <c r="CK123" s="42"/>
      <c r="CP123" s="42"/>
      <c r="CR123" s="42"/>
      <c r="CY123" s="42"/>
      <c r="DB123" s="42"/>
      <c r="DD123" s="42"/>
      <c r="DE123" s="42"/>
      <c r="DI123" s="42"/>
      <c r="DJ123" s="42"/>
      <c r="DK123" s="42"/>
      <c r="DN123" s="42"/>
      <c r="DQ123" s="42"/>
      <c r="DW123" s="42"/>
    </row>
    <row r="124" spans="1:128" s="44" customFormat="1" ht="15.75" customHeight="1" x14ac:dyDescent="0.25"/>
    <row r="125" spans="1:128" s="44" customFormat="1" ht="15.75" customHeight="1" x14ac:dyDescent="0.25"/>
    <row r="126" spans="1:128" s="22" customFormat="1" ht="15.75" customHeight="1" x14ac:dyDescent="0.25"/>
    <row r="127" spans="1:128" ht="15.75" customHeight="1" x14ac:dyDescent="0.3">
      <c r="B127" s="23" t="s">
        <v>69</v>
      </c>
      <c r="C127" s="1">
        <f>COUNTIF(C$2:C$126, "Alfred Nzo East")</f>
        <v>2</v>
      </c>
      <c r="H127" s="13" t="s">
        <v>68</v>
      </c>
      <c r="I127" s="14">
        <f t="shared" ref="I127:BT127" si="0">COUNTIF(I$2:I$126, "According to teaching plan")</f>
        <v>39</v>
      </c>
      <c r="J127" s="14">
        <f t="shared" si="0"/>
        <v>35</v>
      </c>
      <c r="K127" s="14">
        <f t="shared" si="0"/>
        <v>18</v>
      </c>
      <c r="L127" s="14">
        <f t="shared" si="0"/>
        <v>2</v>
      </c>
      <c r="M127" s="14">
        <f t="shared" si="0"/>
        <v>0</v>
      </c>
      <c r="N127" s="14">
        <f t="shared" si="0"/>
        <v>10</v>
      </c>
      <c r="O127" s="14">
        <f t="shared" si="0"/>
        <v>0</v>
      </c>
      <c r="P127" s="14">
        <f t="shared" si="0"/>
        <v>50</v>
      </c>
      <c r="Q127" s="14">
        <f t="shared" si="0"/>
        <v>2</v>
      </c>
      <c r="R127" s="14">
        <f t="shared" si="0"/>
        <v>31</v>
      </c>
      <c r="S127" s="14">
        <f t="shared" si="0"/>
        <v>18</v>
      </c>
      <c r="T127" s="14">
        <f t="shared" si="0"/>
        <v>1</v>
      </c>
      <c r="U127" s="14">
        <f t="shared" si="0"/>
        <v>4</v>
      </c>
      <c r="V127" s="14">
        <f t="shared" si="0"/>
        <v>8</v>
      </c>
      <c r="W127" s="14">
        <f t="shared" si="0"/>
        <v>20</v>
      </c>
      <c r="X127" s="14">
        <f t="shared" si="0"/>
        <v>2</v>
      </c>
      <c r="Y127" s="14">
        <f t="shared" si="0"/>
        <v>13</v>
      </c>
      <c r="Z127" s="14">
        <f t="shared" si="0"/>
        <v>26</v>
      </c>
      <c r="AA127" s="14">
        <f t="shared" si="0"/>
        <v>34</v>
      </c>
      <c r="AB127" s="14">
        <f t="shared" si="0"/>
        <v>41</v>
      </c>
      <c r="AC127" s="14">
        <f t="shared" si="0"/>
        <v>36</v>
      </c>
      <c r="AD127" s="14">
        <f t="shared" si="0"/>
        <v>2</v>
      </c>
      <c r="AE127" s="14">
        <f t="shared" si="0"/>
        <v>8</v>
      </c>
      <c r="AF127" s="14">
        <f t="shared" si="0"/>
        <v>21</v>
      </c>
      <c r="AG127" s="14">
        <f t="shared" si="0"/>
        <v>14</v>
      </c>
      <c r="AH127" s="14">
        <f t="shared" si="0"/>
        <v>49</v>
      </c>
      <c r="AI127" s="14">
        <f t="shared" si="0"/>
        <v>49</v>
      </c>
      <c r="AJ127" s="14">
        <f t="shared" si="0"/>
        <v>1</v>
      </c>
      <c r="AK127" s="14">
        <f t="shared" si="0"/>
        <v>45</v>
      </c>
      <c r="AL127" s="14">
        <f t="shared" si="0"/>
        <v>45</v>
      </c>
      <c r="AM127" s="14">
        <f t="shared" si="0"/>
        <v>1</v>
      </c>
      <c r="AN127" s="14">
        <f t="shared" si="0"/>
        <v>13</v>
      </c>
      <c r="AO127" s="14">
        <f t="shared" si="0"/>
        <v>44</v>
      </c>
      <c r="AP127" s="14">
        <f t="shared" si="0"/>
        <v>0</v>
      </c>
      <c r="AQ127" s="14">
        <f t="shared" si="0"/>
        <v>0</v>
      </c>
      <c r="AR127" s="14">
        <f t="shared" si="0"/>
        <v>1</v>
      </c>
      <c r="AS127" s="14">
        <f t="shared" si="0"/>
        <v>1</v>
      </c>
      <c r="AT127" s="14">
        <f t="shared" si="0"/>
        <v>1</v>
      </c>
      <c r="AU127" s="14">
        <f t="shared" si="0"/>
        <v>26</v>
      </c>
      <c r="AV127" s="14">
        <f t="shared" si="0"/>
        <v>13</v>
      </c>
      <c r="AW127" s="14">
        <f t="shared" si="0"/>
        <v>47</v>
      </c>
      <c r="AX127" s="14">
        <f t="shared" si="0"/>
        <v>34</v>
      </c>
      <c r="AY127" s="14">
        <f t="shared" si="0"/>
        <v>18</v>
      </c>
      <c r="AZ127" s="14">
        <f t="shared" si="0"/>
        <v>0</v>
      </c>
      <c r="BA127" s="14">
        <f t="shared" si="0"/>
        <v>0</v>
      </c>
      <c r="BB127" s="14">
        <f t="shared" si="0"/>
        <v>11</v>
      </c>
      <c r="BC127" s="14">
        <f t="shared" si="0"/>
        <v>0</v>
      </c>
      <c r="BD127" s="14">
        <f t="shared" si="0"/>
        <v>49</v>
      </c>
      <c r="BE127" s="14">
        <f t="shared" si="0"/>
        <v>1</v>
      </c>
      <c r="BF127" s="14">
        <f t="shared" si="0"/>
        <v>31</v>
      </c>
      <c r="BG127" s="14">
        <f t="shared" si="0"/>
        <v>19</v>
      </c>
      <c r="BH127" s="14">
        <f t="shared" si="0"/>
        <v>1</v>
      </c>
      <c r="BI127" s="14">
        <f t="shared" si="0"/>
        <v>4</v>
      </c>
      <c r="BJ127" s="14">
        <f t="shared" si="0"/>
        <v>8</v>
      </c>
      <c r="BK127" s="14">
        <f t="shared" si="0"/>
        <v>20</v>
      </c>
      <c r="BL127" s="14">
        <f t="shared" si="0"/>
        <v>2</v>
      </c>
      <c r="BM127" s="14">
        <f t="shared" si="0"/>
        <v>12</v>
      </c>
      <c r="BN127" s="14">
        <f t="shared" si="0"/>
        <v>28</v>
      </c>
      <c r="BO127" s="14">
        <f t="shared" si="0"/>
        <v>34</v>
      </c>
      <c r="BP127" s="14">
        <f t="shared" si="0"/>
        <v>43</v>
      </c>
      <c r="BQ127" s="14">
        <f t="shared" si="0"/>
        <v>36</v>
      </c>
      <c r="BR127" s="14">
        <f t="shared" si="0"/>
        <v>2</v>
      </c>
      <c r="BS127" s="14">
        <f t="shared" si="0"/>
        <v>9</v>
      </c>
      <c r="BT127" s="14">
        <f t="shared" si="0"/>
        <v>22</v>
      </c>
      <c r="BU127" s="14">
        <f t="shared" ref="BU127:DX127" si="1">COUNTIF(BU$2:BU$126, "According to teaching plan")</f>
        <v>16</v>
      </c>
      <c r="BV127" s="14">
        <f t="shared" si="1"/>
        <v>50</v>
      </c>
      <c r="BW127" s="14">
        <f t="shared" si="1"/>
        <v>46</v>
      </c>
      <c r="BX127" s="14">
        <f t="shared" si="1"/>
        <v>1</v>
      </c>
      <c r="BY127" s="14">
        <f t="shared" si="1"/>
        <v>47</v>
      </c>
      <c r="BZ127" s="14">
        <f t="shared" si="1"/>
        <v>46</v>
      </c>
      <c r="CA127" s="14">
        <f t="shared" si="1"/>
        <v>2</v>
      </c>
      <c r="CB127" s="14">
        <f t="shared" si="1"/>
        <v>10</v>
      </c>
      <c r="CC127" s="14">
        <f t="shared" si="1"/>
        <v>46</v>
      </c>
      <c r="CD127" s="14">
        <f t="shared" si="1"/>
        <v>0</v>
      </c>
      <c r="CE127" s="14">
        <f t="shared" si="1"/>
        <v>0</v>
      </c>
      <c r="CF127" s="14">
        <f t="shared" si="1"/>
        <v>1</v>
      </c>
      <c r="CG127" s="14">
        <f t="shared" si="1"/>
        <v>1</v>
      </c>
      <c r="CH127" s="14">
        <f t="shared" si="1"/>
        <v>2</v>
      </c>
      <c r="CI127" s="14">
        <f t="shared" si="1"/>
        <v>26</v>
      </c>
      <c r="CJ127" s="14">
        <f t="shared" si="1"/>
        <v>13</v>
      </c>
      <c r="CK127" s="14">
        <f t="shared" si="1"/>
        <v>47</v>
      </c>
      <c r="CL127" s="14">
        <f t="shared" si="1"/>
        <v>35</v>
      </c>
      <c r="CM127" s="14">
        <f t="shared" si="1"/>
        <v>16</v>
      </c>
      <c r="CN127" s="14">
        <f t="shared" si="1"/>
        <v>0</v>
      </c>
      <c r="CO127" s="14">
        <f t="shared" si="1"/>
        <v>0</v>
      </c>
      <c r="CP127" s="14">
        <f t="shared" si="1"/>
        <v>11</v>
      </c>
      <c r="CQ127" s="14">
        <f t="shared" si="1"/>
        <v>0</v>
      </c>
      <c r="CR127" s="14">
        <f t="shared" si="1"/>
        <v>48</v>
      </c>
      <c r="CS127" s="14">
        <f t="shared" si="1"/>
        <v>1</v>
      </c>
      <c r="CT127" s="14">
        <f t="shared" si="1"/>
        <v>31</v>
      </c>
      <c r="CU127" s="14">
        <f t="shared" si="1"/>
        <v>19</v>
      </c>
      <c r="CV127" s="14">
        <f t="shared" si="1"/>
        <v>1</v>
      </c>
      <c r="CW127" s="14">
        <f t="shared" si="1"/>
        <v>5</v>
      </c>
      <c r="CX127" s="14">
        <f t="shared" si="1"/>
        <v>8</v>
      </c>
      <c r="CY127" s="14">
        <f t="shared" si="1"/>
        <v>21</v>
      </c>
      <c r="CZ127" s="14">
        <f t="shared" si="1"/>
        <v>2</v>
      </c>
      <c r="DA127" s="14">
        <f t="shared" si="1"/>
        <v>13</v>
      </c>
      <c r="DB127" s="14">
        <f t="shared" si="1"/>
        <v>27</v>
      </c>
      <c r="DC127" s="14">
        <f t="shared" si="1"/>
        <v>33</v>
      </c>
      <c r="DD127" s="14">
        <f t="shared" si="1"/>
        <v>43</v>
      </c>
      <c r="DE127" s="14">
        <f t="shared" si="1"/>
        <v>38</v>
      </c>
      <c r="DF127" s="14">
        <f t="shared" si="1"/>
        <v>2</v>
      </c>
      <c r="DG127" s="14">
        <f t="shared" si="1"/>
        <v>10</v>
      </c>
      <c r="DH127" s="14">
        <f t="shared" si="1"/>
        <v>20</v>
      </c>
      <c r="DI127" s="14">
        <f t="shared" si="1"/>
        <v>18</v>
      </c>
      <c r="DJ127" s="14">
        <f t="shared" si="1"/>
        <v>54</v>
      </c>
      <c r="DK127" s="14">
        <f t="shared" si="1"/>
        <v>50</v>
      </c>
      <c r="DL127" s="14">
        <f t="shared" si="1"/>
        <v>2</v>
      </c>
      <c r="DM127" s="14">
        <f t="shared" si="1"/>
        <v>51</v>
      </c>
      <c r="DN127" s="14">
        <f t="shared" si="1"/>
        <v>49</v>
      </c>
      <c r="DO127" s="14">
        <f t="shared" si="1"/>
        <v>2</v>
      </c>
      <c r="DP127" s="14">
        <f t="shared" si="1"/>
        <v>13</v>
      </c>
      <c r="DQ127" s="14">
        <f t="shared" si="1"/>
        <v>46</v>
      </c>
      <c r="DR127" s="14">
        <f t="shared" si="1"/>
        <v>0</v>
      </c>
      <c r="DS127" s="14">
        <f t="shared" si="1"/>
        <v>0</v>
      </c>
      <c r="DT127" s="14">
        <f t="shared" si="1"/>
        <v>1</v>
      </c>
      <c r="DU127" s="14">
        <f t="shared" si="1"/>
        <v>2</v>
      </c>
      <c r="DV127" s="14">
        <f t="shared" si="1"/>
        <v>1</v>
      </c>
      <c r="DW127" s="14">
        <f t="shared" si="1"/>
        <v>27</v>
      </c>
      <c r="DX127" s="14">
        <f t="shared" si="1"/>
        <v>14</v>
      </c>
    </row>
    <row r="128" spans="1:128" ht="15.75" customHeight="1" x14ac:dyDescent="0.3">
      <c r="B128" s="23" t="s">
        <v>115</v>
      </c>
      <c r="C128" s="1">
        <f>COUNTIF(C$2:C$126, "Alfred Nzo West")</f>
        <v>5</v>
      </c>
      <c r="H128" s="13" t="s">
        <v>70</v>
      </c>
      <c r="I128" s="14">
        <f t="shared" ref="I128:BT128" si="2">COUNTIF(I$2:I$126, "±1 week behind")</f>
        <v>5</v>
      </c>
      <c r="J128" s="14">
        <f t="shared" si="2"/>
        <v>0</v>
      </c>
      <c r="K128" s="14">
        <f t="shared" si="2"/>
        <v>0</v>
      </c>
      <c r="L128" s="14">
        <f t="shared" si="2"/>
        <v>0</v>
      </c>
      <c r="M128" s="14">
        <f t="shared" si="2"/>
        <v>0</v>
      </c>
      <c r="N128" s="14">
        <f t="shared" si="2"/>
        <v>1</v>
      </c>
      <c r="O128" s="14">
        <f t="shared" si="2"/>
        <v>0</v>
      </c>
      <c r="P128" s="14">
        <f t="shared" si="2"/>
        <v>0</v>
      </c>
      <c r="Q128" s="14">
        <f t="shared" si="2"/>
        <v>0</v>
      </c>
      <c r="R128" s="14">
        <f t="shared" si="2"/>
        <v>1</v>
      </c>
      <c r="S128" s="14">
        <f t="shared" si="2"/>
        <v>1</v>
      </c>
      <c r="T128" s="14">
        <f t="shared" si="2"/>
        <v>0</v>
      </c>
      <c r="U128" s="14">
        <f t="shared" si="2"/>
        <v>1</v>
      </c>
      <c r="V128" s="14">
        <f t="shared" si="2"/>
        <v>0</v>
      </c>
      <c r="W128" s="14">
        <f t="shared" si="2"/>
        <v>0</v>
      </c>
      <c r="X128" s="14">
        <f t="shared" si="2"/>
        <v>0</v>
      </c>
      <c r="Y128" s="14">
        <f t="shared" si="2"/>
        <v>0</v>
      </c>
      <c r="Z128" s="14">
        <f t="shared" si="2"/>
        <v>2</v>
      </c>
      <c r="AA128" s="14">
        <f t="shared" si="2"/>
        <v>2</v>
      </c>
      <c r="AB128" s="14">
        <f t="shared" si="2"/>
        <v>2</v>
      </c>
      <c r="AC128" s="14">
        <f t="shared" si="2"/>
        <v>2</v>
      </c>
      <c r="AD128" s="14">
        <f t="shared" si="2"/>
        <v>0</v>
      </c>
      <c r="AE128" s="14">
        <f t="shared" si="2"/>
        <v>2</v>
      </c>
      <c r="AF128" s="14">
        <f t="shared" si="2"/>
        <v>0</v>
      </c>
      <c r="AG128" s="14">
        <f t="shared" si="2"/>
        <v>3</v>
      </c>
      <c r="AH128" s="14">
        <f t="shared" si="2"/>
        <v>5</v>
      </c>
      <c r="AI128" s="14">
        <f t="shared" si="2"/>
        <v>1</v>
      </c>
      <c r="AJ128" s="14">
        <f t="shared" si="2"/>
        <v>0</v>
      </c>
      <c r="AK128" s="14">
        <f t="shared" si="2"/>
        <v>3</v>
      </c>
      <c r="AL128" s="14">
        <f t="shared" si="2"/>
        <v>5</v>
      </c>
      <c r="AM128" s="14">
        <f t="shared" si="2"/>
        <v>0</v>
      </c>
      <c r="AN128" s="14">
        <f t="shared" si="2"/>
        <v>0</v>
      </c>
      <c r="AO128" s="14">
        <f t="shared" si="2"/>
        <v>3</v>
      </c>
      <c r="AP128" s="14">
        <f t="shared" si="2"/>
        <v>0</v>
      </c>
      <c r="AQ128" s="14">
        <f t="shared" si="2"/>
        <v>0</v>
      </c>
      <c r="AR128" s="14">
        <f t="shared" si="2"/>
        <v>0</v>
      </c>
      <c r="AS128" s="14">
        <f t="shared" si="2"/>
        <v>0</v>
      </c>
      <c r="AT128" s="14">
        <f t="shared" si="2"/>
        <v>0</v>
      </c>
      <c r="AU128" s="14">
        <f t="shared" si="2"/>
        <v>2</v>
      </c>
      <c r="AV128" s="14">
        <f t="shared" si="2"/>
        <v>0</v>
      </c>
      <c r="AW128" s="14">
        <f t="shared" si="2"/>
        <v>0</v>
      </c>
      <c r="AX128" s="14">
        <f t="shared" si="2"/>
        <v>1</v>
      </c>
      <c r="AY128" s="14">
        <f t="shared" si="2"/>
        <v>0</v>
      </c>
      <c r="AZ128" s="14">
        <f t="shared" si="2"/>
        <v>0</v>
      </c>
      <c r="BA128" s="14">
        <f t="shared" si="2"/>
        <v>0</v>
      </c>
      <c r="BB128" s="14">
        <f t="shared" si="2"/>
        <v>0</v>
      </c>
      <c r="BC128" s="14">
        <f t="shared" si="2"/>
        <v>0</v>
      </c>
      <c r="BD128" s="14">
        <f t="shared" si="2"/>
        <v>0</v>
      </c>
      <c r="BE128" s="14">
        <f t="shared" si="2"/>
        <v>0</v>
      </c>
      <c r="BF128" s="14">
        <f t="shared" si="2"/>
        <v>1</v>
      </c>
      <c r="BG128" s="14">
        <f t="shared" si="2"/>
        <v>0</v>
      </c>
      <c r="BH128" s="14">
        <f t="shared" si="2"/>
        <v>0</v>
      </c>
      <c r="BI128" s="14">
        <f t="shared" si="2"/>
        <v>1</v>
      </c>
      <c r="BJ128" s="14">
        <f t="shared" si="2"/>
        <v>0</v>
      </c>
      <c r="BK128" s="14">
        <f t="shared" si="2"/>
        <v>2</v>
      </c>
      <c r="BL128" s="14">
        <f t="shared" si="2"/>
        <v>0</v>
      </c>
      <c r="BM128" s="14">
        <f t="shared" si="2"/>
        <v>1</v>
      </c>
      <c r="BN128" s="14">
        <f t="shared" si="2"/>
        <v>0</v>
      </c>
      <c r="BO128" s="14">
        <f t="shared" si="2"/>
        <v>0</v>
      </c>
      <c r="BP128" s="14">
        <f t="shared" si="2"/>
        <v>1</v>
      </c>
      <c r="BQ128" s="14">
        <f t="shared" si="2"/>
        <v>2</v>
      </c>
      <c r="BR128" s="14">
        <f t="shared" si="2"/>
        <v>0</v>
      </c>
      <c r="BS128" s="14">
        <f t="shared" si="2"/>
        <v>1</v>
      </c>
      <c r="BT128" s="14">
        <f t="shared" si="2"/>
        <v>0</v>
      </c>
      <c r="BU128" s="14">
        <f t="shared" ref="BU128:DX128" si="3">COUNTIF(BU$2:BU$126, "±1 week behind")</f>
        <v>1</v>
      </c>
      <c r="BV128" s="14">
        <f t="shared" si="3"/>
        <v>2</v>
      </c>
      <c r="BW128" s="14">
        <f t="shared" si="3"/>
        <v>3</v>
      </c>
      <c r="BX128" s="14">
        <f t="shared" si="3"/>
        <v>0</v>
      </c>
      <c r="BY128" s="14">
        <f t="shared" si="3"/>
        <v>1</v>
      </c>
      <c r="BZ128" s="14">
        <f t="shared" si="3"/>
        <v>3</v>
      </c>
      <c r="CA128" s="14">
        <f t="shared" si="3"/>
        <v>0</v>
      </c>
      <c r="CB128" s="14">
        <f t="shared" si="3"/>
        <v>2</v>
      </c>
      <c r="CC128" s="14">
        <f t="shared" si="3"/>
        <v>3</v>
      </c>
      <c r="CD128" s="14">
        <f t="shared" si="3"/>
        <v>0</v>
      </c>
      <c r="CE128" s="14">
        <f t="shared" si="3"/>
        <v>0</v>
      </c>
      <c r="CF128" s="14">
        <f t="shared" si="3"/>
        <v>0</v>
      </c>
      <c r="CG128" s="14">
        <f t="shared" si="3"/>
        <v>0</v>
      </c>
      <c r="CH128" s="14">
        <f t="shared" si="3"/>
        <v>0</v>
      </c>
      <c r="CI128" s="14">
        <f t="shared" si="3"/>
        <v>1</v>
      </c>
      <c r="CJ128" s="14">
        <f t="shared" si="3"/>
        <v>1</v>
      </c>
      <c r="CK128" s="14">
        <f t="shared" si="3"/>
        <v>0</v>
      </c>
      <c r="CL128" s="14">
        <f t="shared" si="3"/>
        <v>1</v>
      </c>
      <c r="CM128" s="14">
        <f t="shared" si="3"/>
        <v>0</v>
      </c>
      <c r="CN128" s="14">
        <f t="shared" si="3"/>
        <v>0</v>
      </c>
      <c r="CO128" s="14">
        <f t="shared" si="3"/>
        <v>0</v>
      </c>
      <c r="CP128" s="14">
        <f t="shared" si="3"/>
        <v>0</v>
      </c>
      <c r="CQ128" s="14">
        <f t="shared" si="3"/>
        <v>0</v>
      </c>
      <c r="CR128" s="14">
        <f t="shared" si="3"/>
        <v>0</v>
      </c>
      <c r="CS128" s="14">
        <f t="shared" si="3"/>
        <v>0</v>
      </c>
      <c r="CT128" s="14">
        <f t="shared" si="3"/>
        <v>0</v>
      </c>
      <c r="CU128" s="14">
        <f t="shared" si="3"/>
        <v>0</v>
      </c>
      <c r="CV128" s="14">
        <f t="shared" si="3"/>
        <v>0</v>
      </c>
      <c r="CW128" s="14">
        <f t="shared" si="3"/>
        <v>0</v>
      </c>
      <c r="CX128" s="14">
        <f t="shared" si="3"/>
        <v>0</v>
      </c>
      <c r="CY128" s="14">
        <f t="shared" si="3"/>
        <v>0</v>
      </c>
      <c r="CZ128" s="14">
        <f t="shared" si="3"/>
        <v>0</v>
      </c>
      <c r="DA128" s="14">
        <f t="shared" si="3"/>
        <v>0</v>
      </c>
      <c r="DB128" s="14">
        <f t="shared" si="3"/>
        <v>0</v>
      </c>
      <c r="DC128" s="14">
        <f t="shared" si="3"/>
        <v>0</v>
      </c>
      <c r="DD128" s="14">
        <f t="shared" si="3"/>
        <v>0</v>
      </c>
      <c r="DE128" s="14">
        <f t="shared" si="3"/>
        <v>1</v>
      </c>
      <c r="DF128" s="14">
        <f t="shared" si="3"/>
        <v>0</v>
      </c>
      <c r="DG128" s="14">
        <f t="shared" si="3"/>
        <v>0</v>
      </c>
      <c r="DH128" s="14">
        <f t="shared" si="3"/>
        <v>0</v>
      </c>
      <c r="DI128" s="14">
        <f t="shared" si="3"/>
        <v>0</v>
      </c>
      <c r="DJ128" s="14">
        <f t="shared" si="3"/>
        <v>0</v>
      </c>
      <c r="DK128" s="14">
        <f t="shared" si="3"/>
        <v>0</v>
      </c>
      <c r="DL128" s="14">
        <f t="shared" si="3"/>
        <v>0</v>
      </c>
      <c r="DM128" s="14">
        <f t="shared" si="3"/>
        <v>0</v>
      </c>
      <c r="DN128" s="14">
        <f t="shared" si="3"/>
        <v>1</v>
      </c>
      <c r="DO128" s="14">
        <f t="shared" si="3"/>
        <v>0</v>
      </c>
      <c r="DP128" s="14">
        <f t="shared" si="3"/>
        <v>0</v>
      </c>
      <c r="DQ128" s="14">
        <f t="shared" si="3"/>
        <v>3</v>
      </c>
      <c r="DR128" s="14">
        <f t="shared" si="3"/>
        <v>0</v>
      </c>
      <c r="DS128" s="14">
        <f t="shared" si="3"/>
        <v>0</v>
      </c>
      <c r="DT128" s="14">
        <f t="shared" si="3"/>
        <v>0</v>
      </c>
      <c r="DU128" s="14">
        <f t="shared" si="3"/>
        <v>0</v>
      </c>
      <c r="DV128" s="14">
        <f t="shared" si="3"/>
        <v>0</v>
      </c>
      <c r="DW128" s="14">
        <f t="shared" si="3"/>
        <v>0</v>
      </c>
      <c r="DX128" s="14">
        <f t="shared" si="3"/>
        <v>0</v>
      </c>
    </row>
    <row r="129" spans="2:128" ht="15.75" customHeight="1" x14ac:dyDescent="0.3">
      <c r="B129" s="23" t="s">
        <v>116</v>
      </c>
      <c r="C129" s="1">
        <f>COUNTIF(C$2:C$126, "Amathole East")</f>
        <v>0</v>
      </c>
      <c r="H129" s="13" t="s">
        <v>78</v>
      </c>
      <c r="I129" s="14">
        <f t="shared" ref="I129:BT129" si="4">COUNTIF(I$2:I$126, "±2 weeks behind")</f>
        <v>0</v>
      </c>
      <c r="J129" s="14">
        <f t="shared" si="4"/>
        <v>0</v>
      </c>
      <c r="K129" s="14">
        <f t="shared" si="4"/>
        <v>0</v>
      </c>
      <c r="L129" s="14">
        <f t="shared" si="4"/>
        <v>0</v>
      </c>
      <c r="M129" s="14">
        <f t="shared" si="4"/>
        <v>0</v>
      </c>
      <c r="N129" s="14">
        <f t="shared" si="4"/>
        <v>0</v>
      </c>
      <c r="O129" s="14">
        <f t="shared" si="4"/>
        <v>0</v>
      </c>
      <c r="P129" s="14">
        <f t="shared" si="4"/>
        <v>0</v>
      </c>
      <c r="Q129" s="14">
        <f t="shared" si="4"/>
        <v>0</v>
      </c>
      <c r="R129" s="14">
        <f t="shared" si="4"/>
        <v>0</v>
      </c>
      <c r="S129" s="14">
        <f t="shared" si="4"/>
        <v>0</v>
      </c>
      <c r="T129" s="14">
        <f t="shared" si="4"/>
        <v>0</v>
      </c>
      <c r="U129" s="14">
        <f t="shared" si="4"/>
        <v>0</v>
      </c>
      <c r="V129" s="14">
        <f t="shared" si="4"/>
        <v>0</v>
      </c>
      <c r="W129" s="14">
        <f t="shared" si="4"/>
        <v>0</v>
      </c>
      <c r="X129" s="14">
        <f t="shared" si="4"/>
        <v>0</v>
      </c>
      <c r="Y129" s="14">
        <f t="shared" si="4"/>
        <v>0</v>
      </c>
      <c r="Z129" s="14">
        <f t="shared" si="4"/>
        <v>0</v>
      </c>
      <c r="AA129" s="14">
        <f t="shared" si="4"/>
        <v>0</v>
      </c>
      <c r="AB129" s="14">
        <f t="shared" si="4"/>
        <v>0</v>
      </c>
      <c r="AC129" s="14">
        <f t="shared" si="4"/>
        <v>0</v>
      </c>
      <c r="AD129" s="14">
        <f t="shared" si="4"/>
        <v>0</v>
      </c>
      <c r="AE129" s="14">
        <f t="shared" si="4"/>
        <v>0</v>
      </c>
      <c r="AF129" s="14">
        <f t="shared" si="4"/>
        <v>0</v>
      </c>
      <c r="AG129" s="14">
        <f t="shared" si="4"/>
        <v>1</v>
      </c>
      <c r="AH129" s="14">
        <f t="shared" si="4"/>
        <v>0</v>
      </c>
      <c r="AI129" s="14">
        <f t="shared" si="4"/>
        <v>0</v>
      </c>
      <c r="AJ129" s="14">
        <f t="shared" si="4"/>
        <v>0</v>
      </c>
      <c r="AK129" s="14">
        <f t="shared" si="4"/>
        <v>0</v>
      </c>
      <c r="AL129" s="14">
        <f t="shared" si="4"/>
        <v>0</v>
      </c>
      <c r="AM129" s="14">
        <f t="shared" si="4"/>
        <v>0</v>
      </c>
      <c r="AN129" s="14">
        <f t="shared" si="4"/>
        <v>0</v>
      </c>
      <c r="AO129" s="14">
        <f t="shared" si="4"/>
        <v>1</v>
      </c>
      <c r="AP129" s="14">
        <f t="shared" si="4"/>
        <v>0</v>
      </c>
      <c r="AQ129" s="14">
        <f t="shared" si="4"/>
        <v>0</v>
      </c>
      <c r="AR129" s="14">
        <f t="shared" si="4"/>
        <v>0</v>
      </c>
      <c r="AS129" s="14">
        <f t="shared" si="4"/>
        <v>0</v>
      </c>
      <c r="AT129" s="14">
        <f t="shared" si="4"/>
        <v>0</v>
      </c>
      <c r="AU129" s="14">
        <f t="shared" si="4"/>
        <v>0</v>
      </c>
      <c r="AV129" s="14">
        <f t="shared" si="4"/>
        <v>0</v>
      </c>
      <c r="AW129" s="14">
        <f t="shared" si="4"/>
        <v>0</v>
      </c>
      <c r="AX129" s="14">
        <f t="shared" si="4"/>
        <v>0</v>
      </c>
      <c r="AY129" s="14">
        <f t="shared" si="4"/>
        <v>0</v>
      </c>
      <c r="AZ129" s="14">
        <f t="shared" si="4"/>
        <v>0</v>
      </c>
      <c r="BA129" s="14">
        <f t="shared" si="4"/>
        <v>0</v>
      </c>
      <c r="BB129" s="14">
        <f t="shared" si="4"/>
        <v>0</v>
      </c>
      <c r="BC129" s="14">
        <f t="shared" si="4"/>
        <v>0</v>
      </c>
      <c r="BD129" s="14">
        <f t="shared" si="4"/>
        <v>0</v>
      </c>
      <c r="BE129" s="14">
        <f t="shared" si="4"/>
        <v>0</v>
      </c>
      <c r="BF129" s="14">
        <f t="shared" si="4"/>
        <v>0</v>
      </c>
      <c r="BG129" s="14">
        <f t="shared" si="4"/>
        <v>0</v>
      </c>
      <c r="BH129" s="14">
        <f t="shared" si="4"/>
        <v>0</v>
      </c>
      <c r="BI129" s="14">
        <f t="shared" si="4"/>
        <v>0</v>
      </c>
      <c r="BJ129" s="14">
        <f t="shared" si="4"/>
        <v>0</v>
      </c>
      <c r="BK129" s="14">
        <f t="shared" si="4"/>
        <v>0</v>
      </c>
      <c r="BL129" s="14">
        <f t="shared" si="4"/>
        <v>0</v>
      </c>
      <c r="BM129" s="14">
        <f t="shared" si="4"/>
        <v>0</v>
      </c>
      <c r="BN129" s="14">
        <f t="shared" si="4"/>
        <v>0</v>
      </c>
      <c r="BO129" s="14">
        <f t="shared" si="4"/>
        <v>0</v>
      </c>
      <c r="BP129" s="14">
        <f t="shared" si="4"/>
        <v>0</v>
      </c>
      <c r="BQ129" s="14">
        <f t="shared" si="4"/>
        <v>1</v>
      </c>
      <c r="BR129" s="14">
        <f t="shared" si="4"/>
        <v>0</v>
      </c>
      <c r="BS129" s="14">
        <f t="shared" si="4"/>
        <v>0</v>
      </c>
      <c r="BT129" s="14">
        <f t="shared" si="4"/>
        <v>0</v>
      </c>
      <c r="BU129" s="14">
        <f t="shared" ref="BU129:DX129" si="5">COUNTIF(BU$2:BU$126, "±2 weeks behind")</f>
        <v>1</v>
      </c>
      <c r="BV129" s="14">
        <f t="shared" si="5"/>
        <v>1</v>
      </c>
      <c r="BW129" s="14">
        <f t="shared" si="5"/>
        <v>1</v>
      </c>
      <c r="BX129" s="14">
        <f t="shared" si="5"/>
        <v>0</v>
      </c>
      <c r="BY129" s="14">
        <f t="shared" si="5"/>
        <v>0</v>
      </c>
      <c r="BZ129" s="14">
        <f t="shared" si="5"/>
        <v>1</v>
      </c>
      <c r="CA129" s="14">
        <f t="shared" si="5"/>
        <v>0</v>
      </c>
      <c r="CB129" s="14">
        <f t="shared" si="5"/>
        <v>0</v>
      </c>
      <c r="CC129" s="14">
        <f t="shared" si="5"/>
        <v>0</v>
      </c>
      <c r="CD129" s="14">
        <f t="shared" si="5"/>
        <v>0</v>
      </c>
      <c r="CE129" s="14">
        <f t="shared" si="5"/>
        <v>0</v>
      </c>
      <c r="CF129" s="14">
        <f t="shared" si="5"/>
        <v>0</v>
      </c>
      <c r="CG129" s="14">
        <f t="shared" si="5"/>
        <v>0</v>
      </c>
      <c r="CH129" s="14">
        <f t="shared" si="5"/>
        <v>0</v>
      </c>
      <c r="CI129" s="14">
        <f t="shared" si="5"/>
        <v>0</v>
      </c>
      <c r="CJ129" s="14">
        <f t="shared" si="5"/>
        <v>0</v>
      </c>
      <c r="CK129" s="14">
        <f t="shared" si="5"/>
        <v>0</v>
      </c>
      <c r="CL129" s="14">
        <f t="shared" si="5"/>
        <v>0</v>
      </c>
      <c r="CM129" s="14">
        <f t="shared" si="5"/>
        <v>0</v>
      </c>
      <c r="CN129" s="14">
        <f t="shared" si="5"/>
        <v>0</v>
      </c>
      <c r="CO129" s="14">
        <f t="shared" si="5"/>
        <v>0</v>
      </c>
      <c r="CP129" s="14">
        <f t="shared" si="5"/>
        <v>0</v>
      </c>
      <c r="CQ129" s="14">
        <f t="shared" si="5"/>
        <v>0</v>
      </c>
      <c r="CR129" s="14">
        <f t="shared" si="5"/>
        <v>0</v>
      </c>
      <c r="CS129" s="14">
        <f t="shared" si="5"/>
        <v>0</v>
      </c>
      <c r="CT129" s="14">
        <f t="shared" si="5"/>
        <v>0</v>
      </c>
      <c r="CU129" s="14">
        <f t="shared" si="5"/>
        <v>0</v>
      </c>
      <c r="CV129" s="14">
        <f t="shared" si="5"/>
        <v>0</v>
      </c>
      <c r="CW129" s="14">
        <f t="shared" si="5"/>
        <v>0</v>
      </c>
      <c r="CX129" s="14">
        <f t="shared" si="5"/>
        <v>0</v>
      </c>
      <c r="CY129" s="14">
        <f t="shared" si="5"/>
        <v>0</v>
      </c>
      <c r="CZ129" s="14">
        <f t="shared" si="5"/>
        <v>0</v>
      </c>
      <c r="DA129" s="14">
        <f t="shared" si="5"/>
        <v>0</v>
      </c>
      <c r="DB129" s="14">
        <f t="shared" si="5"/>
        <v>0</v>
      </c>
      <c r="DC129" s="14">
        <f t="shared" si="5"/>
        <v>0</v>
      </c>
      <c r="DD129" s="14">
        <f t="shared" si="5"/>
        <v>0</v>
      </c>
      <c r="DE129" s="14">
        <f t="shared" si="5"/>
        <v>0</v>
      </c>
      <c r="DF129" s="14">
        <f t="shared" si="5"/>
        <v>0</v>
      </c>
      <c r="DG129" s="14">
        <f t="shared" si="5"/>
        <v>0</v>
      </c>
      <c r="DH129" s="14">
        <f t="shared" si="5"/>
        <v>0</v>
      </c>
      <c r="DI129" s="14">
        <f t="shared" si="5"/>
        <v>0</v>
      </c>
      <c r="DJ129" s="14">
        <f t="shared" si="5"/>
        <v>0</v>
      </c>
      <c r="DK129" s="14">
        <f t="shared" si="5"/>
        <v>0</v>
      </c>
      <c r="DL129" s="14">
        <f t="shared" si="5"/>
        <v>0</v>
      </c>
      <c r="DM129" s="14">
        <f t="shared" si="5"/>
        <v>0</v>
      </c>
      <c r="DN129" s="14">
        <f t="shared" si="5"/>
        <v>0</v>
      </c>
      <c r="DO129" s="14">
        <f t="shared" si="5"/>
        <v>0</v>
      </c>
      <c r="DP129" s="14">
        <f t="shared" si="5"/>
        <v>0</v>
      </c>
      <c r="DQ129" s="14">
        <f t="shared" si="5"/>
        <v>0</v>
      </c>
      <c r="DR129" s="14">
        <f t="shared" si="5"/>
        <v>0</v>
      </c>
      <c r="DS129" s="14">
        <f t="shared" si="5"/>
        <v>0</v>
      </c>
      <c r="DT129" s="14">
        <f t="shared" si="5"/>
        <v>0</v>
      </c>
      <c r="DU129" s="14">
        <f t="shared" si="5"/>
        <v>0</v>
      </c>
      <c r="DV129" s="14">
        <f t="shared" si="5"/>
        <v>0</v>
      </c>
      <c r="DW129" s="14">
        <f t="shared" si="5"/>
        <v>0</v>
      </c>
      <c r="DX129" s="14">
        <f t="shared" si="5"/>
        <v>0</v>
      </c>
    </row>
    <row r="130" spans="2:128" ht="15.75" customHeight="1" x14ac:dyDescent="0.3">
      <c r="B130" s="23" t="s">
        <v>93</v>
      </c>
      <c r="C130" s="1">
        <f>COUNTIF(C$2:C$126, "Amathole West")</f>
        <v>1</v>
      </c>
      <c r="H130" s="13" t="s">
        <v>90</v>
      </c>
      <c r="I130" s="14">
        <f t="shared" ref="I130:BT130" si="6">COUNTIF(I$2:I$126, "±3 weeks behind")</f>
        <v>1</v>
      </c>
      <c r="J130" s="14">
        <f t="shared" si="6"/>
        <v>0</v>
      </c>
      <c r="K130" s="14">
        <f t="shared" si="6"/>
        <v>0</v>
      </c>
      <c r="L130" s="14">
        <f t="shared" si="6"/>
        <v>0</v>
      </c>
      <c r="M130" s="14">
        <f t="shared" si="6"/>
        <v>0</v>
      </c>
      <c r="N130" s="14">
        <f t="shared" si="6"/>
        <v>0</v>
      </c>
      <c r="O130" s="14">
        <f t="shared" si="6"/>
        <v>0</v>
      </c>
      <c r="P130" s="14">
        <f t="shared" si="6"/>
        <v>0</v>
      </c>
      <c r="Q130" s="14">
        <f t="shared" si="6"/>
        <v>0</v>
      </c>
      <c r="R130" s="14">
        <f t="shared" si="6"/>
        <v>0</v>
      </c>
      <c r="S130" s="14">
        <f t="shared" si="6"/>
        <v>0</v>
      </c>
      <c r="T130" s="14">
        <f t="shared" si="6"/>
        <v>0</v>
      </c>
      <c r="U130" s="14">
        <f t="shared" si="6"/>
        <v>0</v>
      </c>
      <c r="V130" s="14">
        <f t="shared" si="6"/>
        <v>0</v>
      </c>
      <c r="W130" s="14">
        <f t="shared" si="6"/>
        <v>0</v>
      </c>
      <c r="X130" s="14">
        <f t="shared" si="6"/>
        <v>0</v>
      </c>
      <c r="Y130" s="14">
        <f t="shared" si="6"/>
        <v>0</v>
      </c>
      <c r="Z130" s="14">
        <f t="shared" si="6"/>
        <v>0</v>
      </c>
      <c r="AA130" s="14">
        <f t="shared" si="6"/>
        <v>0</v>
      </c>
      <c r="AB130" s="14">
        <f t="shared" si="6"/>
        <v>0</v>
      </c>
      <c r="AC130" s="14">
        <f t="shared" si="6"/>
        <v>0</v>
      </c>
      <c r="AD130" s="14">
        <f t="shared" si="6"/>
        <v>0</v>
      </c>
      <c r="AE130" s="14">
        <f t="shared" si="6"/>
        <v>0</v>
      </c>
      <c r="AF130" s="14">
        <f t="shared" si="6"/>
        <v>0</v>
      </c>
      <c r="AG130" s="14">
        <f t="shared" si="6"/>
        <v>0</v>
      </c>
      <c r="AH130" s="14">
        <f t="shared" si="6"/>
        <v>0</v>
      </c>
      <c r="AI130" s="14">
        <f t="shared" si="6"/>
        <v>0</v>
      </c>
      <c r="AJ130" s="14">
        <f t="shared" si="6"/>
        <v>0</v>
      </c>
      <c r="AK130" s="14">
        <f t="shared" si="6"/>
        <v>0</v>
      </c>
      <c r="AL130" s="14">
        <f t="shared" si="6"/>
        <v>0</v>
      </c>
      <c r="AM130" s="14">
        <f t="shared" si="6"/>
        <v>0</v>
      </c>
      <c r="AN130" s="14">
        <f t="shared" si="6"/>
        <v>0</v>
      </c>
      <c r="AO130" s="14">
        <f t="shared" si="6"/>
        <v>0</v>
      </c>
      <c r="AP130" s="14">
        <f t="shared" si="6"/>
        <v>0</v>
      </c>
      <c r="AQ130" s="14">
        <f t="shared" si="6"/>
        <v>0</v>
      </c>
      <c r="AR130" s="14">
        <f t="shared" si="6"/>
        <v>1</v>
      </c>
      <c r="AS130" s="14">
        <f t="shared" si="6"/>
        <v>0</v>
      </c>
      <c r="AT130" s="14">
        <f t="shared" si="6"/>
        <v>0</v>
      </c>
      <c r="AU130" s="14">
        <f t="shared" si="6"/>
        <v>0</v>
      </c>
      <c r="AV130" s="14">
        <f t="shared" si="6"/>
        <v>0</v>
      </c>
      <c r="AW130" s="14">
        <f t="shared" si="6"/>
        <v>0</v>
      </c>
      <c r="AX130" s="14">
        <f t="shared" si="6"/>
        <v>0</v>
      </c>
      <c r="AY130" s="14">
        <f t="shared" si="6"/>
        <v>0</v>
      </c>
      <c r="AZ130" s="14">
        <f t="shared" si="6"/>
        <v>0</v>
      </c>
      <c r="BA130" s="14">
        <f t="shared" si="6"/>
        <v>0</v>
      </c>
      <c r="BB130" s="14">
        <f t="shared" si="6"/>
        <v>0</v>
      </c>
      <c r="BC130" s="14">
        <f t="shared" si="6"/>
        <v>0</v>
      </c>
      <c r="BD130" s="14">
        <f t="shared" si="6"/>
        <v>0</v>
      </c>
      <c r="BE130" s="14">
        <f t="shared" si="6"/>
        <v>0</v>
      </c>
      <c r="BF130" s="14">
        <f t="shared" si="6"/>
        <v>0</v>
      </c>
      <c r="BG130" s="14">
        <f t="shared" si="6"/>
        <v>0</v>
      </c>
      <c r="BH130" s="14">
        <f t="shared" si="6"/>
        <v>0</v>
      </c>
      <c r="BI130" s="14">
        <f t="shared" si="6"/>
        <v>0</v>
      </c>
      <c r="BJ130" s="14">
        <f t="shared" si="6"/>
        <v>0</v>
      </c>
      <c r="BK130" s="14">
        <f t="shared" si="6"/>
        <v>0</v>
      </c>
      <c r="BL130" s="14">
        <f t="shared" si="6"/>
        <v>0</v>
      </c>
      <c r="BM130" s="14">
        <f t="shared" si="6"/>
        <v>0</v>
      </c>
      <c r="BN130" s="14">
        <f t="shared" si="6"/>
        <v>0</v>
      </c>
      <c r="BO130" s="14">
        <f t="shared" si="6"/>
        <v>0</v>
      </c>
      <c r="BP130" s="14">
        <f t="shared" si="6"/>
        <v>0</v>
      </c>
      <c r="BQ130" s="14">
        <f t="shared" si="6"/>
        <v>0</v>
      </c>
      <c r="BR130" s="14">
        <f t="shared" si="6"/>
        <v>0</v>
      </c>
      <c r="BS130" s="14">
        <f t="shared" si="6"/>
        <v>0</v>
      </c>
      <c r="BT130" s="14">
        <f t="shared" si="6"/>
        <v>0</v>
      </c>
      <c r="BU130" s="14">
        <f t="shared" ref="BU130:DX130" si="7">COUNTIF(BU$2:BU$126, "±3 weeks behind")</f>
        <v>0</v>
      </c>
      <c r="BV130" s="14">
        <f t="shared" si="7"/>
        <v>0</v>
      </c>
      <c r="BW130" s="14">
        <f t="shared" si="7"/>
        <v>0</v>
      </c>
      <c r="BX130" s="14">
        <f t="shared" si="7"/>
        <v>0</v>
      </c>
      <c r="BY130" s="14">
        <f t="shared" si="7"/>
        <v>0</v>
      </c>
      <c r="BZ130" s="14">
        <f t="shared" si="7"/>
        <v>0</v>
      </c>
      <c r="CA130" s="14">
        <f t="shared" si="7"/>
        <v>0</v>
      </c>
      <c r="CB130" s="14">
        <f t="shared" si="7"/>
        <v>0</v>
      </c>
      <c r="CC130" s="14">
        <f t="shared" si="7"/>
        <v>0</v>
      </c>
      <c r="CD130" s="14">
        <f t="shared" si="7"/>
        <v>0</v>
      </c>
      <c r="CE130" s="14">
        <f t="shared" si="7"/>
        <v>0</v>
      </c>
      <c r="CF130" s="14">
        <f t="shared" si="7"/>
        <v>1</v>
      </c>
      <c r="CG130" s="14">
        <f t="shared" si="7"/>
        <v>0</v>
      </c>
      <c r="CH130" s="14">
        <f t="shared" si="7"/>
        <v>0</v>
      </c>
      <c r="CI130" s="14">
        <f t="shared" si="7"/>
        <v>0</v>
      </c>
      <c r="CJ130" s="14">
        <f t="shared" si="7"/>
        <v>0</v>
      </c>
      <c r="CK130" s="14">
        <f t="shared" si="7"/>
        <v>0</v>
      </c>
      <c r="CL130" s="14">
        <f t="shared" si="7"/>
        <v>0</v>
      </c>
      <c r="CM130" s="14">
        <f t="shared" si="7"/>
        <v>0</v>
      </c>
      <c r="CN130" s="14">
        <f t="shared" si="7"/>
        <v>0</v>
      </c>
      <c r="CO130" s="14">
        <f t="shared" si="7"/>
        <v>0</v>
      </c>
      <c r="CP130" s="14">
        <f t="shared" si="7"/>
        <v>0</v>
      </c>
      <c r="CQ130" s="14">
        <f t="shared" si="7"/>
        <v>0</v>
      </c>
      <c r="CR130" s="14">
        <f t="shared" si="7"/>
        <v>0</v>
      </c>
      <c r="CS130" s="14">
        <f t="shared" si="7"/>
        <v>0</v>
      </c>
      <c r="CT130" s="14">
        <f t="shared" si="7"/>
        <v>0</v>
      </c>
      <c r="CU130" s="14">
        <f t="shared" si="7"/>
        <v>0</v>
      </c>
      <c r="CV130" s="14">
        <f t="shared" si="7"/>
        <v>0</v>
      </c>
      <c r="CW130" s="14">
        <f t="shared" si="7"/>
        <v>0</v>
      </c>
      <c r="CX130" s="14">
        <f t="shared" si="7"/>
        <v>0</v>
      </c>
      <c r="CY130" s="14">
        <f t="shared" si="7"/>
        <v>0</v>
      </c>
      <c r="CZ130" s="14">
        <f t="shared" si="7"/>
        <v>0</v>
      </c>
      <c r="DA130" s="14">
        <f t="shared" si="7"/>
        <v>0</v>
      </c>
      <c r="DB130" s="14">
        <f t="shared" si="7"/>
        <v>0</v>
      </c>
      <c r="DC130" s="14">
        <f t="shared" si="7"/>
        <v>0</v>
      </c>
      <c r="DD130" s="14">
        <f t="shared" si="7"/>
        <v>0</v>
      </c>
      <c r="DE130" s="14">
        <f t="shared" si="7"/>
        <v>0</v>
      </c>
      <c r="DF130" s="14">
        <f t="shared" si="7"/>
        <v>0</v>
      </c>
      <c r="DG130" s="14">
        <f t="shared" si="7"/>
        <v>0</v>
      </c>
      <c r="DH130" s="14">
        <f t="shared" si="7"/>
        <v>0</v>
      </c>
      <c r="DI130" s="14">
        <f t="shared" si="7"/>
        <v>0</v>
      </c>
      <c r="DJ130" s="14">
        <f t="shared" si="7"/>
        <v>0</v>
      </c>
      <c r="DK130" s="14">
        <f t="shared" si="7"/>
        <v>0</v>
      </c>
      <c r="DL130" s="14">
        <f t="shared" si="7"/>
        <v>0</v>
      </c>
      <c r="DM130" s="14">
        <f t="shared" si="7"/>
        <v>0</v>
      </c>
      <c r="DN130" s="14">
        <f t="shared" si="7"/>
        <v>0</v>
      </c>
      <c r="DO130" s="14">
        <f t="shared" si="7"/>
        <v>0</v>
      </c>
      <c r="DP130" s="14">
        <f t="shared" si="7"/>
        <v>0</v>
      </c>
      <c r="DQ130" s="14">
        <f t="shared" si="7"/>
        <v>0</v>
      </c>
      <c r="DR130" s="14">
        <f t="shared" si="7"/>
        <v>0</v>
      </c>
      <c r="DS130" s="14">
        <f t="shared" si="7"/>
        <v>0</v>
      </c>
      <c r="DT130" s="14">
        <f t="shared" si="7"/>
        <v>1</v>
      </c>
      <c r="DU130" s="14">
        <f t="shared" si="7"/>
        <v>0</v>
      </c>
      <c r="DV130" s="14">
        <f t="shared" si="7"/>
        <v>0</v>
      </c>
      <c r="DW130" s="14">
        <f t="shared" si="7"/>
        <v>0</v>
      </c>
      <c r="DX130" s="14">
        <f t="shared" si="7"/>
        <v>0</v>
      </c>
    </row>
    <row r="131" spans="2:128" ht="15.75" customHeight="1" x14ac:dyDescent="0.3">
      <c r="B131" s="23" t="s">
        <v>66</v>
      </c>
      <c r="C131" s="1">
        <f>COUNTIF(C$2:C$126, "Buffalo City")</f>
        <v>13</v>
      </c>
      <c r="H131" s="13" t="s">
        <v>89</v>
      </c>
      <c r="I131" s="14">
        <f>COUNTIF(I$2:I$126, "±4 weeks behind")</f>
        <v>0</v>
      </c>
      <c r="J131" s="14">
        <f t="shared" ref="J131:BT131" si="8">COUNTIF(J$2:J$126, "±4 weeks behind")</f>
        <v>0</v>
      </c>
      <c r="K131" s="14">
        <f t="shared" si="8"/>
        <v>0</v>
      </c>
      <c r="L131" s="14">
        <f t="shared" si="8"/>
        <v>0</v>
      </c>
      <c r="M131" s="14">
        <f t="shared" si="8"/>
        <v>0</v>
      </c>
      <c r="N131" s="14">
        <f t="shared" si="8"/>
        <v>0</v>
      </c>
      <c r="O131" s="14">
        <f t="shared" si="8"/>
        <v>0</v>
      </c>
      <c r="P131" s="14">
        <f t="shared" si="8"/>
        <v>0</v>
      </c>
      <c r="Q131" s="14">
        <f t="shared" si="8"/>
        <v>0</v>
      </c>
      <c r="R131" s="14">
        <f t="shared" si="8"/>
        <v>0</v>
      </c>
      <c r="S131" s="14">
        <f t="shared" si="8"/>
        <v>0</v>
      </c>
      <c r="T131" s="14">
        <f t="shared" si="8"/>
        <v>0</v>
      </c>
      <c r="U131" s="14">
        <f t="shared" si="8"/>
        <v>0</v>
      </c>
      <c r="V131" s="14">
        <f t="shared" si="8"/>
        <v>0</v>
      </c>
      <c r="W131" s="14">
        <f t="shared" si="8"/>
        <v>0</v>
      </c>
      <c r="X131" s="14">
        <f t="shared" si="8"/>
        <v>0</v>
      </c>
      <c r="Y131" s="14">
        <f t="shared" si="8"/>
        <v>0</v>
      </c>
      <c r="Z131" s="14">
        <f t="shared" si="8"/>
        <v>0</v>
      </c>
      <c r="AA131" s="14">
        <f t="shared" si="8"/>
        <v>0</v>
      </c>
      <c r="AB131" s="14">
        <f t="shared" si="8"/>
        <v>0</v>
      </c>
      <c r="AC131" s="14">
        <f t="shared" si="8"/>
        <v>0</v>
      </c>
      <c r="AD131" s="14">
        <f t="shared" si="8"/>
        <v>0</v>
      </c>
      <c r="AE131" s="14">
        <f t="shared" si="8"/>
        <v>0</v>
      </c>
      <c r="AF131" s="14">
        <f t="shared" si="8"/>
        <v>0</v>
      </c>
      <c r="AG131" s="14">
        <f t="shared" si="8"/>
        <v>1</v>
      </c>
      <c r="AH131" s="14">
        <f t="shared" si="8"/>
        <v>0</v>
      </c>
      <c r="AI131" s="14">
        <f t="shared" si="8"/>
        <v>1</v>
      </c>
      <c r="AJ131" s="14">
        <f t="shared" si="8"/>
        <v>0</v>
      </c>
      <c r="AK131" s="14">
        <f t="shared" si="8"/>
        <v>1</v>
      </c>
      <c r="AL131" s="14">
        <f t="shared" si="8"/>
        <v>0</v>
      </c>
      <c r="AM131" s="14">
        <f t="shared" si="8"/>
        <v>0</v>
      </c>
      <c r="AN131" s="14">
        <f t="shared" si="8"/>
        <v>0</v>
      </c>
      <c r="AO131" s="14">
        <f t="shared" si="8"/>
        <v>0</v>
      </c>
      <c r="AP131" s="14">
        <f t="shared" si="8"/>
        <v>0</v>
      </c>
      <c r="AQ131" s="14">
        <f t="shared" si="8"/>
        <v>0</v>
      </c>
      <c r="AR131" s="14">
        <f t="shared" si="8"/>
        <v>0</v>
      </c>
      <c r="AS131" s="14">
        <f t="shared" si="8"/>
        <v>0</v>
      </c>
      <c r="AT131" s="14">
        <f t="shared" si="8"/>
        <v>0</v>
      </c>
      <c r="AU131" s="14">
        <f t="shared" si="8"/>
        <v>0</v>
      </c>
      <c r="AV131" s="14">
        <f t="shared" si="8"/>
        <v>0</v>
      </c>
      <c r="AW131" s="14">
        <f t="shared" si="8"/>
        <v>0</v>
      </c>
      <c r="AX131" s="14">
        <f t="shared" si="8"/>
        <v>0</v>
      </c>
      <c r="AY131" s="14">
        <f t="shared" si="8"/>
        <v>0</v>
      </c>
      <c r="AZ131" s="14">
        <f t="shared" si="8"/>
        <v>0</v>
      </c>
      <c r="BA131" s="14">
        <f t="shared" si="8"/>
        <v>0</v>
      </c>
      <c r="BB131" s="14">
        <f t="shared" si="8"/>
        <v>0</v>
      </c>
      <c r="BC131" s="14">
        <f t="shared" si="8"/>
        <v>0</v>
      </c>
      <c r="BD131" s="14">
        <f t="shared" si="8"/>
        <v>0</v>
      </c>
      <c r="BE131" s="14">
        <f t="shared" si="8"/>
        <v>0</v>
      </c>
      <c r="BF131" s="14">
        <f t="shared" si="8"/>
        <v>0</v>
      </c>
      <c r="BG131" s="14">
        <f t="shared" si="8"/>
        <v>0</v>
      </c>
      <c r="BH131" s="14">
        <f t="shared" si="8"/>
        <v>0</v>
      </c>
      <c r="BI131" s="14">
        <f t="shared" si="8"/>
        <v>0</v>
      </c>
      <c r="BJ131" s="14">
        <f t="shared" si="8"/>
        <v>0</v>
      </c>
      <c r="BK131" s="14">
        <f t="shared" si="8"/>
        <v>0</v>
      </c>
      <c r="BL131" s="14">
        <f t="shared" si="8"/>
        <v>0</v>
      </c>
      <c r="BM131" s="14">
        <f t="shared" si="8"/>
        <v>0</v>
      </c>
      <c r="BN131" s="14">
        <f t="shared" si="8"/>
        <v>0</v>
      </c>
      <c r="BO131" s="14">
        <f t="shared" si="8"/>
        <v>0</v>
      </c>
      <c r="BP131" s="14">
        <f t="shared" si="8"/>
        <v>0</v>
      </c>
      <c r="BQ131" s="14">
        <f t="shared" si="8"/>
        <v>0</v>
      </c>
      <c r="BR131" s="14">
        <f t="shared" si="8"/>
        <v>0</v>
      </c>
      <c r="BS131" s="14">
        <f t="shared" si="8"/>
        <v>0</v>
      </c>
      <c r="BT131" s="14">
        <f t="shared" si="8"/>
        <v>0</v>
      </c>
      <c r="BU131" s="14">
        <f t="shared" ref="BU131:DX131" si="9">COUNTIF(BU$2:BU$126, "±4 weeks behind")</f>
        <v>0</v>
      </c>
      <c r="BV131" s="14">
        <f t="shared" si="9"/>
        <v>1</v>
      </c>
      <c r="BW131" s="14">
        <f t="shared" si="9"/>
        <v>1</v>
      </c>
      <c r="BX131" s="14">
        <f t="shared" si="9"/>
        <v>0</v>
      </c>
      <c r="BY131" s="14">
        <f t="shared" si="9"/>
        <v>0</v>
      </c>
      <c r="BZ131" s="14">
        <f t="shared" si="9"/>
        <v>0</v>
      </c>
      <c r="CA131" s="14">
        <f t="shared" si="9"/>
        <v>0</v>
      </c>
      <c r="CB131" s="14">
        <f t="shared" si="9"/>
        <v>0</v>
      </c>
      <c r="CC131" s="14">
        <f t="shared" si="9"/>
        <v>0</v>
      </c>
      <c r="CD131" s="14">
        <f t="shared" si="9"/>
        <v>0</v>
      </c>
      <c r="CE131" s="14">
        <f t="shared" si="9"/>
        <v>0</v>
      </c>
      <c r="CF131" s="14">
        <f t="shared" si="9"/>
        <v>0</v>
      </c>
      <c r="CG131" s="14">
        <f t="shared" si="9"/>
        <v>0</v>
      </c>
      <c r="CH131" s="14">
        <f t="shared" si="9"/>
        <v>0</v>
      </c>
      <c r="CI131" s="14">
        <f t="shared" si="9"/>
        <v>0</v>
      </c>
      <c r="CJ131" s="14">
        <f t="shared" si="9"/>
        <v>0</v>
      </c>
      <c r="CK131" s="14">
        <f t="shared" si="9"/>
        <v>0</v>
      </c>
      <c r="CL131" s="14">
        <f t="shared" si="9"/>
        <v>0</v>
      </c>
      <c r="CM131" s="14">
        <f t="shared" si="9"/>
        <v>0</v>
      </c>
      <c r="CN131" s="14">
        <f t="shared" si="9"/>
        <v>0</v>
      </c>
      <c r="CO131" s="14">
        <f t="shared" si="9"/>
        <v>0</v>
      </c>
      <c r="CP131" s="14">
        <f t="shared" si="9"/>
        <v>0</v>
      </c>
      <c r="CQ131" s="14">
        <f t="shared" si="9"/>
        <v>0</v>
      </c>
      <c r="CR131" s="14">
        <f t="shared" si="9"/>
        <v>0</v>
      </c>
      <c r="CS131" s="14">
        <f t="shared" si="9"/>
        <v>0</v>
      </c>
      <c r="CT131" s="14">
        <f t="shared" si="9"/>
        <v>0</v>
      </c>
      <c r="CU131" s="14">
        <f t="shared" si="9"/>
        <v>0</v>
      </c>
      <c r="CV131" s="14">
        <f t="shared" si="9"/>
        <v>0</v>
      </c>
      <c r="CW131" s="14">
        <f t="shared" si="9"/>
        <v>0</v>
      </c>
      <c r="CX131" s="14">
        <f t="shared" si="9"/>
        <v>0</v>
      </c>
      <c r="CY131" s="14">
        <f t="shared" si="9"/>
        <v>0</v>
      </c>
      <c r="CZ131" s="14">
        <f t="shared" si="9"/>
        <v>0</v>
      </c>
      <c r="DA131" s="14">
        <f t="shared" si="9"/>
        <v>0</v>
      </c>
      <c r="DB131" s="14">
        <f t="shared" si="9"/>
        <v>0</v>
      </c>
      <c r="DC131" s="14">
        <f t="shared" si="9"/>
        <v>0</v>
      </c>
      <c r="DD131" s="14">
        <f t="shared" si="9"/>
        <v>0</v>
      </c>
      <c r="DE131" s="14">
        <f t="shared" si="9"/>
        <v>0</v>
      </c>
      <c r="DF131" s="14">
        <f t="shared" si="9"/>
        <v>0</v>
      </c>
      <c r="DG131" s="14">
        <f t="shared" si="9"/>
        <v>0</v>
      </c>
      <c r="DH131" s="14">
        <f t="shared" si="9"/>
        <v>0</v>
      </c>
      <c r="DI131" s="14">
        <f t="shared" si="9"/>
        <v>0</v>
      </c>
      <c r="DJ131" s="14">
        <f t="shared" si="9"/>
        <v>0</v>
      </c>
      <c r="DK131" s="14">
        <f t="shared" si="9"/>
        <v>1</v>
      </c>
      <c r="DL131" s="14">
        <f t="shared" si="9"/>
        <v>0</v>
      </c>
      <c r="DM131" s="14">
        <f t="shared" si="9"/>
        <v>0</v>
      </c>
      <c r="DN131" s="14">
        <f t="shared" si="9"/>
        <v>0</v>
      </c>
      <c r="DO131" s="14">
        <f t="shared" si="9"/>
        <v>0</v>
      </c>
      <c r="DP131" s="14">
        <f t="shared" si="9"/>
        <v>0</v>
      </c>
      <c r="DQ131" s="14">
        <f t="shared" si="9"/>
        <v>0</v>
      </c>
      <c r="DR131" s="14">
        <f t="shared" si="9"/>
        <v>0</v>
      </c>
      <c r="DS131" s="14">
        <f t="shared" si="9"/>
        <v>0</v>
      </c>
      <c r="DT131" s="14">
        <f t="shared" si="9"/>
        <v>0</v>
      </c>
      <c r="DU131" s="14">
        <f t="shared" si="9"/>
        <v>0</v>
      </c>
      <c r="DV131" s="14">
        <f t="shared" si="9"/>
        <v>0</v>
      </c>
      <c r="DW131" s="14">
        <f t="shared" si="9"/>
        <v>0</v>
      </c>
      <c r="DX131" s="14">
        <f t="shared" si="9"/>
        <v>0</v>
      </c>
    </row>
    <row r="132" spans="2:128" ht="15.75" customHeight="1" x14ac:dyDescent="0.25">
      <c r="B132" s="23" t="s">
        <v>105</v>
      </c>
      <c r="C132" s="1">
        <f>COUNTIF(C$2:C$126, "Chris Hani East")</f>
        <v>1</v>
      </c>
    </row>
    <row r="133" spans="2:128" ht="15.75" customHeight="1" x14ac:dyDescent="0.25">
      <c r="B133" s="23" t="s">
        <v>79</v>
      </c>
      <c r="C133" s="1">
        <f>COUNTIF(C$2:C$126, "Chris Hani West")</f>
        <v>11</v>
      </c>
    </row>
    <row r="134" spans="2:128" ht="15.75" customHeight="1" x14ac:dyDescent="0.25">
      <c r="B134" s="23" t="s">
        <v>84</v>
      </c>
      <c r="C134" s="1">
        <f>COUNTIF(C$2:C$126, "Joe Gqabi")</f>
        <v>5</v>
      </c>
    </row>
    <row r="135" spans="2:128" ht="15.75" customHeight="1" x14ac:dyDescent="0.25">
      <c r="B135" s="23" t="s">
        <v>97</v>
      </c>
      <c r="C135" s="1">
        <f>COUNTIF(C$2:C$126, "Nelson Mandela")</f>
        <v>11</v>
      </c>
    </row>
    <row r="136" spans="2:128" ht="15.75" customHeight="1" x14ac:dyDescent="0.25">
      <c r="B136" s="23" t="s">
        <v>110</v>
      </c>
      <c r="C136" s="1">
        <f>COUNTIF(C$2:C$126, "OR Tambo Coastal")</f>
        <v>0</v>
      </c>
    </row>
    <row r="137" spans="2:128" ht="15.75" customHeight="1" x14ac:dyDescent="0.25">
      <c r="B137" s="23" t="s">
        <v>117</v>
      </c>
      <c r="C137" s="1">
        <f>COUNTIF(C$2:C$126, "OR Tambo Inland")</f>
        <v>1</v>
      </c>
    </row>
    <row r="138" spans="2:128" ht="15.75" customHeight="1" x14ac:dyDescent="0.25">
      <c r="B138" s="23" t="s">
        <v>118</v>
      </c>
      <c r="C138" s="1">
        <f>COUNTIF(C$2:C$126, "Sarah Baartman")</f>
        <v>6</v>
      </c>
    </row>
    <row r="139" spans="2:128" ht="15.75" customHeight="1" x14ac:dyDescent="0.3">
      <c r="C139" s="12">
        <f>SUM(C127:C138)</f>
        <v>56</v>
      </c>
    </row>
  </sheetData>
  <conditionalFormatting sqref="E1">
    <cfRule type="duplicateValues" dxfId="12" priority="13"/>
  </conditionalFormatting>
  <conditionalFormatting sqref="E1 E120:E1048576">
    <cfRule type="duplicateValues" dxfId="11" priority="12"/>
  </conditionalFormatting>
  <conditionalFormatting sqref="A120:XFD125">
    <cfRule type="cellIs" dxfId="10" priority="8" operator="equal">
      <formula>"±1 week behind"</formula>
    </cfRule>
    <cfRule type="cellIs" dxfId="9" priority="9" operator="equal">
      <formula>"±2 weeks behind"</formula>
    </cfRule>
    <cfRule type="cellIs" dxfId="8" priority="10" operator="equal">
      <formula>"±3 weeks behind"</formula>
    </cfRule>
    <cfRule type="cellIs" dxfId="7" priority="11" operator="equal">
      <formula>"±4 weeks behind"</formula>
    </cfRule>
  </conditionalFormatting>
  <conditionalFormatting sqref="A1:XFD1 A120:XFD125">
    <cfRule type="cellIs" dxfId="6" priority="7" operator="equal">
      <formula>"According to teaching plan"</formula>
    </cfRule>
  </conditionalFormatting>
  <conditionalFormatting sqref="E2:E119">
    <cfRule type="duplicateValues" dxfId="5" priority="6"/>
  </conditionalFormatting>
  <conditionalFormatting sqref="A2:XFD125">
    <cfRule type="cellIs" dxfId="4" priority="5" operator="equal">
      <formula>"According to Teaching Plan"</formula>
    </cfRule>
    <cfRule type="cellIs" dxfId="3" priority="4" operator="equal">
      <formula>"±1 week behind"</formula>
    </cfRule>
    <cfRule type="cellIs" dxfId="2" priority="3" operator="equal">
      <formula>"±2 weeks behind"</formula>
    </cfRule>
    <cfRule type="cellIs" dxfId="1" priority="2" operator="equal">
      <formula>"±3 weeks behind"</formula>
    </cfRule>
    <cfRule type="cellIs" dxfId="0" priority="1" operator="equal">
      <formula>"±4 weeks behind"</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
  <sheetViews>
    <sheetView workbookViewId="0">
      <selection activeCell="C142" sqref="C142"/>
    </sheetView>
  </sheetViews>
  <sheetFormatPr defaultRowHeight="12.5" x14ac:dyDescent="0.25"/>
  <cols>
    <col min="1" max="1" width="15.26953125" style="1" customWidth="1"/>
    <col min="2" max="2" width="24.1796875" style="1" customWidth="1"/>
    <col min="3" max="3" width="65.26953125" style="1" customWidth="1"/>
    <col min="4" max="16384" width="8.7265625" style="1"/>
  </cols>
  <sheetData>
    <row r="1" spans="1:3" s="24" customFormat="1" ht="13" x14ac:dyDescent="0.3">
      <c r="A1" s="24" t="str">
        <f>GET!C1</f>
        <v>District</v>
      </c>
      <c r="B1" s="24" t="str">
        <f>GET!D1</f>
        <v>School</v>
      </c>
      <c r="C1" s="24" t="str">
        <f>GET!BN1</f>
        <v>Comments</v>
      </c>
    </row>
    <row r="2" spans="1:3" x14ac:dyDescent="0.25">
      <c r="A2" s="1" t="str">
        <f>GET!C2</f>
        <v>Alfred Nzo East</v>
      </c>
      <c r="B2" s="1" t="str">
        <f>GET!D2</f>
        <v>Ebenezer J.s.s</v>
      </c>
      <c r="C2" s="1">
        <f>GET!BN2</f>
        <v>0</v>
      </c>
    </row>
    <row r="3" spans="1:3" x14ac:dyDescent="0.25">
      <c r="A3" s="1" t="str">
        <f>GET!C3</f>
        <v>Alfred Nzo East</v>
      </c>
      <c r="B3" s="1" t="str">
        <f>GET!D3</f>
        <v xml:space="preserve">Enqabeni SSS </v>
      </c>
      <c r="C3" s="1">
        <f>GET!BN3</f>
        <v>0</v>
      </c>
    </row>
    <row r="4" spans="1:3" x14ac:dyDescent="0.25">
      <c r="A4" s="1" t="str">
        <f>GET!C4</f>
        <v>Alfred Nzo East</v>
      </c>
      <c r="B4" s="1" t="str">
        <f>GET!D4</f>
        <v>ESIGODLWENI J.S.S.</v>
      </c>
      <c r="C4" s="1" t="str">
        <f>GET!BN4</f>
        <v>Training during tuition time, Absenteeism of learners</v>
      </c>
    </row>
    <row r="5" spans="1:3" x14ac:dyDescent="0.25">
      <c r="A5" s="1" t="str">
        <f>GET!C9</f>
        <v>Alfred Nzo East</v>
      </c>
      <c r="B5" s="1" t="str">
        <f>GET!D9</f>
        <v>MPENKULU S.P.S</v>
      </c>
      <c r="C5" s="25">
        <f>GET!BN9</f>
        <v>0</v>
      </c>
    </row>
    <row r="6" spans="1:3" x14ac:dyDescent="0.25">
      <c r="A6" s="1" t="str">
        <f>GET!C10</f>
        <v>Alfred Nzo East</v>
      </c>
      <c r="B6" s="1" t="str">
        <f>GET!D10</f>
        <v>Ngele primary school</v>
      </c>
      <c r="C6" s="1">
        <f>GET!BN10</f>
        <v>0</v>
      </c>
    </row>
    <row r="7" spans="1:3" x14ac:dyDescent="0.25">
      <c r="A7" s="1" t="str">
        <f>GET!C11</f>
        <v>Alfred Nzo East</v>
      </c>
      <c r="B7" s="1" t="str">
        <f>GET!D11</f>
        <v>Nomagqwathekana Comp.Tech</v>
      </c>
      <c r="C7" s="1">
        <f>GET!BN11</f>
        <v>0</v>
      </c>
    </row>
    <row r="8" spans="1:3" x14ac:dyDescent="0.25">
      <c r="A8" s="1" t="str">
        <f>GET!C12</f>
        <v>Alfred Nzo West</v>
      </c>
      <c r="B8" s="1" t="str">
        <f>GET!D12</f>
        <v>Betshwana Primary School</v>
      </c>
      <c r="C8" s="1" t="str">
        <f>GET!BN12</f>
        <v>Training during tuition time</v>
      </c>
    </row>
    <row r="9" spans="1:3" x14ac:dyDescent="0.25">
      <c r="A9" s="1" t="str">
        <f>GET!C13</f>
        <v>Alfred Nzo West</v>
      </c>
      <c r="B9" s="1" t="str">
        <f>GET!D13</f>
        <v>Cola P.S</v>
      </c>
      <c r="C9" s="1" t="str">
        <f>GET!BN13</f>
        <v>Vacant post(s) not filled.</v>
      </c>
    </row>
    <row r="10" spans="1:3" x14ac:dyDescent="0.25">
      <c r="A10" s="1" t="str">
        <f>GET!C16</f>
        <v>Alfred Nzo West</v>
      </c>
      <c r="B10" s="1" t="str">
        <f>GET!D16</f>
        <v>JoJo sss</v>
      </c>
      <c r="C10" s="1" t="str">
        <f>GET!BN16</f>
        <v>Lack of LTSM</v>
      </c>
    </row>
    <row r="11" spans="1:3" x14ac:dyDescent="0.25">
      <c r="A11" s="1" t="str">
        <f>GET!C18</f>
        <v>Alfred Nzo West</v>
      </c>
      <c r="B11" s="1" t="str">
        <f>GET!D18</f>
        <v>LUDIDI SECONDARY</v>
      </c>
      <c r="C11" s="1" t="str">
        <f>GET!BN18</f>
        <v>LEWARNERS SLOW TO GRASP DUE TO LANGUAGE OF INSTRUCTION</v>
      </c>
    </row>
    <row r="12" spans="1:3" x14ac:dyDescent="0.25">
      <c r="A12" s="1" t="str">
        <f>GET!C22</f>
        <v>Alfred Nzo West</v>
      </c>
      <c r="B12" s="1" t="str">
        <f>GET!D22</f>
        <v>TONTI JSS</v>
      </c>
      <c r="C12" s="1" t="str">
        <f>GET!BN22</f>
        <v>Vacant post(s) not filled.</v>
      </c>
    </row>
    <row r="13" spans="1:3" x14ac:dyDescent="0.25">
      <c r="A13" s="1" t="str">
        <f>GET!C23</f>
        <v>Alfred Nzo West</v>
      </c>
      <c r="B13" s="1" t="str">
        <f>GET!D23</f>
        <v>Upper Dungu SPS</v>
      </c>
      <c r="C13" s="25">
        <f>GET!BN23</f>
        <v>0</v>
      </c>
    </row>
    <row r="14" spans="1:3" x14ac:dyDescent="0.25">
      <c r="A14" s="1" t="str">
        <f>GET!C26</f>
        <v>Amathole West</v>
      </c>
      <c r="B14" s="1" t="str">
        <f>GET!D26</f>
        <v>New Garden School</v>
      </c>
      <c r="C14" s="1">
        <f>GET!BN26</f>
        <v>0</v>
      </c>
    </row>
    <row r="15" spans="1:3" x14ac:dyDescent="0.25">
      <c r="A15" s="1" t="str">
        <f>GET!C27</f>
        <v>Buffalo City</v>
      </c>
      <c r="B15" s="1" t="str">
        <f>GET!D27</f>
        <v>ACADEMY HIGH SCHOOL</v>
      </c>
      <c r="C15" s="1">
        <f>GET!BN27</f>
        <v>0</v>
      </c>
    </row>
    <row r="16" spans="1:3" x14ac:dyDescent="0.25">
      <c r="A16" s="1" t="str">
        <f>GET!C28</f>
        <v>Buffalo City</v>
      </c>
      <c r="B16" s="1" t="str">
        <f>GET!D28</f>
        <v>Aqua Vista Primary School</v>
      </c>
      <c r="C16" s="1">
        <f>GET!BN28</f>
        <v>0</v>
      </c>
    </row>
    <row r="17" spans="1:3" x14ac:dyDescent="0.25">
      <c r="A17" s="1" t="str">
        <f>GET!C29</f>
        <v>Buffalo City</v>
      </c>
      <c r="B17" s="1" t="str">
        <f>GET!D29</f>
        <v>Beaconhurst School</v>
      </c>
      <c r="C17" s="25">
        <f>GET!BN29</f>
        <v>0</v>
      </c>
    </row>
    <row r="18" spans="1:3" x14ac:dyDescent="0.25">
      <c r="A18" s="1" t="e">
        <f>GET!#REF!</f>
        <v>#REF!</v>
      </c>
      <c r="B18" s="1" t="e">
        <f>GET!#REF!</f>
        <v>#REF!</v>
      </c>
      <c r="C18" s="25" t="e">
        <f>GET!#REF!</f>
        <v>#REF!</v>
      </c>
    </row>
    <row r="19" spans="1:3" x14ac:dyDescent="0.25">
      <c r="A19" s="1" t="str">
        <f>GET!C30</f>
        <v>Buffalo City</v>
      </c>
      <c r="B19" s="1" t="str">
        <f>GET!D30</f>
        <v xml:space="preserve">Breidbach Secondary School </v>
      </c>
      <c r="C19" s="25" t="str">
        <f>GET!BN30</f>
        <v>Absenteeism of learners</v>
      </c>
    </row>
    <row r="20" spans="1:3" x14ac:dyDescent="0.25">
      <c r="A20" s="1" t="str">
        <f>GET!C31</f>
        <v>Buffalo City</v>
      </c>
      <c r="B20" s="1" t="str">
        <f>GET!D31</f>
        <v>Cambridge High</v>
      </c>
      <c r="C20" s="1">
        <f>GET!BN31</f>
        <v>0</v>
      </c>
    </row>
    <row r="21" spans="1:3" x14ac:dyDescent="0.25">
      <c r="A21" s="1" t="str">
        <f>GET!C34</f>
        <v>Buffalo City</v>
      </c>
      <c r="B21" s="1" t="str">
        <f>GET!D34</f>
        <v>Clarendon High School for Girls</v>
      </c>
      <c r="C21" s="1" t="str">
        <f>GET!BN34</f>
        <v>Work covered needed to be consolidated.</v>
      </c>
    </row>
    <row r="22" spans="1:3" x14ac:dyDescent="0.25">
      <c r="A22" s="1" t="str">
        <f>GET!C35</f>
        <v>Buffalo City</v>
      </c>
      <c r="B22" s="1" t="str">
        <f>GET!D35</f>
        <v>Crewe Primary School</v>
      </c>
      <c r="C22" s="25">
        <f>GET!BN35</f>
        <v>0</v>
      </c>
    </row>
    <row r="23" spans="1:3" x14ac:dyDescent="0.25">
      <c r="A23" s="1" t="e">
        <f>GET!#REF!</f>
        <v>#REF!</v>
      </c>
      <c r="B23" s="1" t="e">
        <f>GET!#REF!</f>
        <v>#REF!</v>
      </c>
      <c r="C23" s="1" t="e">
        <f>GET!#REF!</f>
        <v>#REF!</v>
      </c>
    </row>
    <row r="24" spans="1:3" x14ac:dyDescent="0.25">
      <c r="A24" s="1" t="e">
        <f>GET!#REF!</f>
        <v>#REF!</v>
      </c>
      <c r="B24" s="1" t="e">
        <f>GET!#REF!</f>
        <v>#REF!</v>
      </c>
      <c r="C24" s="1" t="e">
        <f>GET!#REF!</f>
        <v>#REF!</v>
      </c>
    </row>
    <row r="25" spans="1:3" x14ac:dyDescent="0.25">
      <c r="A25" s="1" t="str">
        <f>GET!C37</f>
        <v>Buffalo City</v>
      </c>
      <c r="B25" s="1" t="str">
        <f>GET!D37</f>
        <v>George Randell Primary</v>
      </c>
      <c r="C25" s="25">
        <f>GET!BN37</f>
        <v>0</v>
      </c>
    </row>
    <row r="26" spans="1:3" x14ac:dyDescent="0.25">
      <c r="A26" s="1" t="str">
        <f>GET!C38</f>
        <v>Buffalo City</v>
      </c>
      <c r="B26" s="1" t="str">
        <f>GET!D38</f>
        <v>Gonubie High School</v>
      </c>
      <c r="C26" s="1">
        <f>GET!BN38</f>
        <v>0</v>
      </c>
    </row>
    <row r="27" spans="1:3" x14ac:dyDescent="0.25">
      <c r="A27" s="1" t="str">
        <f>GET!C40</f>
        <v>Buffalo City</v>
      </c>
      <c r="B27" s="1" t="str">
        <f>GET!D40</f>
        <v>HUDSON PARK HIGH SCHOOL</v>
      </c>
      <c r="C27" s="1">
        <f>GET!BN40</f>
        <v>0</v>
      </c>
    </row>
    <row r="28" spans="1:3" x14ac:dyDescent="0.25">
      <c r="A28" s="1" t="str">
        <f>GET!C42</f>
        <v>Buffalo City</v>
      </c>
      <c r="B28" s="1" t="str">
        <f>GET!D42</f>
        <v>Inkqubela J.P</v>
      </c>
      <c r="C28" s="1" t="str">
        <f>GET!BN42</f>
        <v>In term 1 Nect have 11 weeks and  but actuall number of week according to calender were 10 so that is the reason why grade 1 is 1 week behind n</v>
      </c>
    </row>
    <row r="29" spans="1:3" x14ac:dyDescent="0.25">
      <c r="A29" s="1" t="str">
        <f>GET!C44</f>
        <v>Buffalo City</v>
      </c>
      <c r="B29" s="1" t="str">
        <f>GET!D44</f>
        <v>King's College</v>
      </c>
      <c r="C29" s="1">
        <f>GET!BN44</f>
        <v>0</v>
      </c>
    </row>
    <row r="30" spans="1:3" x14ac:dyDescent="0.25">
      <c r="A30" s="1" t="e">
        <f>GET!#REF!</f>
        <v>#REF!</v>
      </c>
      <c r="B30" s="1" t="e">
        <f>GET!#REF!</f>
        <v>#REF!</v>
      </c>
      <c r="C30" s="1" t="e">
        <f>GET!#REF!</f>
        <v>#REF!</v>
      </c>
    </row>
    <row r="31" spans="1:3" x14ac:dyDescent="0.25">
      <c r="A31" s="1" t="str">
        <f>GET!C45</f>
        <v>Buffalo City</v>
      </c>
      <c r="B31" s="1" t="str">
        <f>GET!D45</f>
        <v>Laerskool Grens</v>
      </c>
      <c r="C31" s="1">
        <f>GET!BN45</f>
        <v>0</v>
      </c>
    </row>
    <row r="32" spans="1:3" x14ac:dyDescent="0.25">
      <c r="A32" s="1" t="str">
        <f>GET!C46</f>
        <v>Buffalo City</v>
      </c>
      <c r="B32" s="1" t="str">
        <f>GET!D46</f>
        <v>Laerskool Nahoon</v>
      </c>
      <c r="C32" s="1">
        <f>GET!BN46</f>
        <v>0</v>
      </c>
    </row>
    <row r="33" spans="1:3" x14ac:dyDescent="0.25">
      <c r="A33" s="1" t="str">
        <f>GET!C47</f>
        <v>Buffalo City</v>
      </c>
      <c r="B33" s="1" t="str">
        <f>GET!D47</f>
        <v>Lilyfontein School</v>
      </c>
      <c r="C33" s="1">
        <f>GET!BN47</f>
        <v>0</v>
      </c>
    </row>
    <row r="34" spans="1:3" x14ac:dyDescent="0.25">
      <c r="A34" s="1" t="str">
        <f>GET!C48</f>
        <v>Buffalo City</v>
      </c>
      <c r="B34" s="1" t="str">
        <f>GET!D48</f>
        <v>Morgenster Primary School</v>
      </c>
      <c r="C34" s="1" t="str">
        <f>GET!BN48</f>
        <v>Vacant post(s) not filled., Absenteeism of teacher(s), Absenteeism of learners, 2 weeks strike action took place and left the town without water.</v>
      </c>
    </row>
    <row r="35" spans="1:3" x14ac:dyDescent="0.25">
      <c r="A35" s="1" t="str">
        <f>GET!C49</f>
        <v>Buffalo City</v>
      </c>
      <c r="B35" s="1" t="str">
        <f>GET!D49</f>
        <v>Nontuthuzelo Public School</v>
      </c>
      <c r="C35" s="1" t="str">
        <f>GET!BN49</f>
        <v>Absenteeism of learners, INCOMPLETE TASKS BY LEARNERS.</v>
      </c>
    </row>
    <row r="36" spans="1:3" x14ac:dyDescent="0.25">
      <c r="A36" s="1" t="str">
        <f>GET!C55</f>
        <v>Buffalo City</v>
      </c>
      <c r="B36" s="1" t="str">
        <f>GET!D55</f>
        <v>Umtiza High School</v>
      </c>
      <c r="C36" s="1" t="str">
        <f>GET!BN55</f>
        <v>Vacant post(s) not filled., Lack of LTSM</v>
      </c>
    </row>
    <row r="37" spans="1:3" x14ac:dyDescent="0.25">
      <c r="A37" s="1" t="str">
        <f>GET!C57</f>
        <v>Chris Hani East</v>
      </c>
      <c r="B37" s="1" t="str">
        <f>GET!D57</f>
        <v>Elliot High School</v>
      </c>
      <c r="C37" s="1" t="str">
        <f>GET!BN57</f>
        <v>lack of preparations from learners</v>
      </c>
    </row>
    <row r="38" spans="1:3" x14ac:dyDescent="0.25">
      <c r="A38" s="1" t="str">
        <f>GET!C58</f>
        <v>Chris Hani East</v>
      </c>
      <c r="B38" s="1" t="str">
        <f>GET!D58</f>
        <v>Enduku Full Service School</v>
      </c>
      <c r="C38" s="1" t="str">
        <f>GET!BN58</f>
        <v>Vacant post(s) not filled., Lack of LTSM, Many learners are experiencing barriers in learning.</v>
      </c>
    </row>
    <row r="39" spans="1:3" x14ac:dyDescent="0.25">
      <c r="A39" s="1" t="str">
        <f>GET!C62</f>
        <v>Chris Hani West</v>
      </c>
      <c r="B39" s="1" t="str">
        <f>GET!D62</f>
        <v xml:space="preserve">Cradock Preparatory School </v>
      </c>
      <c r="C39" s="1" t="str">
        <f>GET!BN62</f>
        <v>Vacant post(s) not filled.</v>
      </c>
    </row>
    <row r="40" spans="1:3" x14ac:dyDescent="0.25">
      <c r="A40" s="1" t="str">
        <f>GET!C64</f>
        <v>Chris Hani West</v>
      </c>
      <c r="B40" s="1" t="str">
        <f>GET!D64</f>
        <v>Edelweiss Primary</v>
      </c>
      <c r="C40" s="1" t="str">
        <f>GET!BN64</f>
        <v>Absenteeism of teacher(s)</v>
      </c>
    </row>
    <row r="41" spans="1:3" x14ac:dyDescent="0.25">
      <c r="A41" s="1" t="str">
        <f>GET!C65</f>
        <v>Chris Hani West</v>
      </c>
      <c r="B41" s="1" t="str">
        <f>GET!D65</f>
        <v>Enqobokeni L.H.P School</v>
      </c>
      <c r="C41" s="1">
        <f>GET!BN65</f>
        <v>0</v>
      </c>
    </row>
    <row r="42" spans="1:3" x14ac:dyDescent="0.25">
      <c r="A42" s="1" t="str">
        <f>GET!C66</f>
        <v>Chris Hani West</v>
      </c>
      <c r="B42" s="1" t="str">
        <f>GET!D66</f>
        <v>Hofmeyr Junior Secondary</v>
      </c>
      <c r="C42" s="1" t="str">
        <f>GET!BN66</f>
        <v>Absenteeism of learners, Pace of learners and poor parent involvement with homework</v>
      </c>
    </row>
    <row r="43" spans="1:3" x14ac:dyDescent="0.25">
      <c r="A43" s="1" t="str">
        <f>GET!C67</f>
        <v>Chris Hani West</v>
      </c>
      <c r="B43" s="1" t="str">
        <f>GET!D67</f>
        <v>Indwe High School</v>
      </c>
      <c r="C43" s="1" t="str">
        <f>GET!BN67</f>
        <v>Struggle with LOLT and passing requirements</v>
      </c>
    </row>
    <row r="44" spans="1:3" x14ac:dyDescent="0.25">
      <c r="A44" s="1" t="str">
        <f>GET!C68</f>
        <v>Chris Hani West</v>
      </c>
      <c r="B44" s="1" t="str">
        <f>GET!D68</f>
        <v>JOE SLOVO FREEDOM HIGH</v>
      </c>
      <c r="C44" s="25">
        <f>GET!BN68</f>
        <v>0</v>
      </c>
    </row>
    <row r="45" spans="1:3" x14ac:dyDescent="0.25">
      <c r="A45" s="1" t="str">
        <f>GET!C70</f>
        <v>Chris Hani West</v>
      </c>
      <c r="B45" s="1" t="str">
        <f>GET!D70</f>
        <v>Karel Theron Primary School</v>
      </c>
      <c r="C45" s="25">
        <f>GET!BN70</f>
        <v>0</v>
      </c>
    </row>
    <row r="46" spans="1:3" x14ac:dyDescent="0.25">
      <c r="A46" s="1" t="str">
        <f>GET!C73</f>
        <v>Chris Hani West</v>
      </c>
      <c r="B46" s="1" t="str">
        <f>GET!D73</f>
        <v>Middalland Secondary School</v>
      </c>
      <c r="C46" s="1" t="str">
        <f>GET!BN73</f>
        <v>Absenteeism of learners</v>
      </c>
    </row>
    <row r="47" spans="1:3" x14ac:dyDescent="0.25">
      <c r="A47" s="1" t="str">
        <f>GET!C77</f>
        <v>Chris Hani West</v>
      </c>
      <c r="B47" s="1" t="str">
        <f>GET!D77</f>
        <v>Nomonde</v>
      </c>
      <c r="C47" s="1" t="str">
        <f>GET!BN77</f>
        <v>Vacant post(s) not filled., Absenteeism of learners, Workshops during tuition time</v>
      </c>
    </row>
    <row r="48" spans="1:3" x14ac:dyDescent="0.25">
      <c r="A48" s="1" t="str">
        <f>GET!C79</f>
        <v>Chris Hani West</v>
      </c>
      <c r="B48" s="1" t="str">
        <f>GET!D79</f>
        <v>Queenstown Girls' High School</v>
      </c>
      <c r="C48" s="1">
        <f>GET!BN79</f>
        <v>0</v>
      </c>
    </row>
    <row r="49" spans="1:3" x14ac:dyDescent="0.25">
      <c r="A49" s="1" t="str">
        <f>GET!C81</f>
        <v>Chris Hani West</v>
      </c>
      <c r="B49" s="1" t="str">
        <f>GET!D81</f>
        <v>Rosmead Primary School</v>
      </c>
      <c r="C49" s="1" t="str">
        <f>GET!BN81</f>
        <v>Under-qualified staff member(s), Meetings during tuition time</v>
      </c>
    </row>
    <row r="50" spans="1:3" x14ac:dyDescent="0.25">
      <c r="A50" s="1" t="str">
        <f>GET!C84</f>
        <v>Chris Hani West</v>
      </c>
      <c r="B50" s="1" t="str">
        <f>GET!D84</f>
        <v>St Boniface Primary</v>
      </c>
      <c r="C50" s="1" t="str">
        <f>GET!BN84</f>
        <v>Syllabus coverage is monitored and is at an acceptable standard</v>
      </c>
    </row>
    <row r="51" spans="1:3" x14ac:dyDescent="0.25">
      <c r="A51" s="1" t="str">
        <f>GET!C87</f>
        <v>Joe Gqabi</v>
      </c>
      <c r="B51" s="1" t="str">
        <f>GET!D87</f>
        <v>Aliwal North Aamasango Career School</v>
      </c>
      <c r="C51" s="25" t="str">
        <f>GET!BN87</f>
        <v>Too many cultural activities, Absenteeism of learners</v>
      </c>
    </row>
    <row r="52" spans="1:3" x14ac:dyDescent="0.25">
      <c r="A52" s="1" t="str">
        <f>GET!C88</f>
        <v>Joe Gqabi</v>
      </c>
      <c r="B52" s="1" t="str">
        <f>GET!D88</f>
        <v>BARKLY EAST HIGH SCHOOL</v>
      </c>
      <c r="C52" s="1" t="str">
        <f>GET!BN88</f>
        <v>Absenteeism of teacher(s), Absenteeism of learners, Learners in Senior Phase not disciplined and lack responsibility to do their work.  Lack of respect towards educators.  Not focused on school work.</v>
      </c>
    </row>
    <row r="53" spans="1:3" x14ac:dyDescent="0.25">
      <c r="A53" s="1" t="str">
        <f>GET!C89</f>
        <v>Joe Gqabi</v>
      </c>
      <c r="B53" s="1" t="str">
        <f>GET!D89</f>
        <v>BURGERSDORP HIGH SCHOOL</v>
      </c>
      <c r="C53" s="1">
        <f>GET!BN89</f>
        <v>0</v>
      </c>
    </row>
    <row r="54" spans="1:3" x14ac:dyDescent="0.25">
      <c r="A54" s="1" t="str">
        <f>GET!C90</f>
        <v>Joe Gqabi</v>
      </c>
      <c r="B54" s="1" t="str">
        <f>GET!D90</f>
        <v>Fletcherville J.S.S.</v>
      </c>
      <c r="C54" s="1" t="str">
        <f>GET!BN90</f>
        <v>Meetings during tuition time, Training during tuition time</v>
      </c>
    </row>
    <row r="55" spans="1:3" x14ac:dyDescent="0.25">
      <c r="A55" s="1" t="str">
        <f>GET!C91</f>
        <v>Joe Gqabi</v>
      </c>
      <c r="B55" s="1" t="str">
        <f>GET!D91</f>
        <v>Lady Grey Arts Academy</v>
      </c>
      <c r="C55" s="1">
        <f>GET!BN91</f>
        <v>0</v>
      </c>
    </row>
    <row r="56" spans="1:3" x14ac:dyDescent="0.25">
      <c r="A56" s="1" t="str">
        <f>GET!C93</f>
        <v>Joe Gqabi</v>
      </c>
      <c r="B56" s="1" t="str">
        <f>GET!D93</f>
        <v>Nyathela</v>
      </c>
      <c r="C56" s="1" t="str">
        <f>GET!BN93</f>
        <v>Meetings during tuition time, NEC Trial Invigilation</v>
      </c>
    </row>
    <row r="57" spans="1:3" x14ac:dyDescent="0.25">
      <c r="A57" s="1" t="str">
        <f>GET!C94</f>
        <v>Joe Gqabi</v>
      </c>
      <c r="B57" s="1" t="str">
        <f>GET!D94</f>
        <v>Sitoromo JSS</v>
      </c>
      <c r="C57" s="1" t="str">
        <f>GET!BN94</f>
        <v>Absenteeism of teacher(s)</v>
      </c>
    </row>
    <row r="58" spans="1:3" x14ac:dyDescent="0.25">
      <c r="A58" s="1" t="e">
        <f>GET!#REF!</f>
        <v>#REF!</v>
      </c>
      <c r="B58" s="1" t="e">
        <f>GET!#REF!</f>
        <v>#REF!</v>
      </c>
      <c r="C58" s="1" t="e">
        <f>GET!#REF!</f>
        <v>#REF!</v>
      </c>
    </row>
    <row r="59" spans="1:3" x14ac:dyDescent="0.25">
      <c r="A59" s="1" t="str">
        <f>GET!C95</f>
        <v>Joe Gqabi</v>
      </c>
      <c r="B59" s="1" t="str">
        <f>GET!D95</f>
        <v>THABA-LESOBA JSS</v>
      </c>
      <c r="C59" s="1" t="str">
        <f>GET!BN95</f>
        <v>Training during tuition time, Absenteeism of teacher(s), Absenteeism of learners</v>
      </c>
    </row>
    <row r="60" spans="1:3" x14ac:dyDescent="0.25">
      <c r="A60" s="1" t="str">
        <f>GET!C100</f>
        <v>Nelson Mandela</v>
      </c>
      <c r="B60" s="1" t="str">
        <f>GET!D100</f>
        <v>Ebenezer Academy</v>
      </c>
      <c r="C60" s="25" t="str">
        <f>GET!BN100</f>
        <v>Absenteeism of teacher(s)</v>
      </c>
    </row>
    <row r="61" spans="1:3" x14ac:dyDescent="0.25">
      <c r="A61" s="1" t="str">
        <f>GET!C102</f>
        <v>Nelson Mandela</v>
      </c>
      <c r="B61" s="1" t="str">
        <f>GET!D102</f>
        <v>Fernwood Park</v>
      </c>
      <c r="C61" s="1">
        <f>GET!BN102</f>
        <v>0</v>
      </c>
    </row>
    <row r="62" spans="1:3" x14ac:dyDescent="0.25">
      <c r="A62" s="1" t="e">
        <f>GET!#REF!</f>
        <v>#REF!</v>
      </c>
      <c r="B62" s="1" t="e">
        <f>GET!#REF!</f>
        <v>#REF!</v>
      </c>
      <c r="C62" s="1" t="e">
        <f>GET!#REF!</f>
        <v>#REF!</v>
      </c>
    </row>
    <row r="63" spans="1:3" x14ac:dyDescent="0.25">
      <c r="A63" s="1" t="str">
        <f>GET!C105</f>
        <v>Nelson Mandela</v>
      </c>
      <c r="B63" s="1" t="str">
        <f>GET!D105</f>
        <v>Grey Boys' High School</v>
      </c>
      <c r="C63" s="1">
        <f>GET!BN105</f>
        <v>0</v>
      </c>
    </row>
    <row r="64" spans="1:3" x14ac:dyDescent="0.25">
      <c r="A64" s="1" t="str">
        <f>GET!C106</f>
        <v>Nelson Mandela</v>
      </c>
      <c r="B64" s="1" t="str">
        <f>GET!D106</f>
        <v>Hoêrskool Cillie</v>
      </c>
      <c r="C64" s="1">
        <f>GET!BN106</f>
        <v>0</v>
      </c>
    </row>
    <row r="65" spans="1:3" x14ac:dyDescent="0.25">
      <c r="A65" s="1" t="str">
        <f>GET!C107</f>
        <v>Nelson Mandela</v>
      </c>
      <c r="B65" s="1" t="str">
        <f>GET!D107</f>
        <v xml:space="preserve">Jubilee Park Primary School </v>
      </c>
      <c r="C65" s="1">
        <f>GET!BN107</f>
        <v>0</v>
      </c>
    </row>
    <row r="66" spans="1:3" x14ac:dyDescent="0.25">
      <c r="A66" s="1" t="str">
        <f>GET!C108</f>
        <v>Nelson Mandela</v>
      </c>
      <c r="B66" s="1" t="str">
        <f>GET!D108</f>
        <v>LAERSKOOL ALBERTYN PRIMARY SCHOOL</v>
      </c>
      <c r="C66" s="1">
        <f>GET!BN108</f>
        <v>0</v>
      </c>
    </row>
    <row r="67" spans="1:3" x14ac:dyDescent="0.25">
      <c r="A67" s="1" t="str">
        <f>GET!C109</f>
        <v>Nelson Mandela</v>
      </c>
      <c r="B67" s="1" t="str">
        <f>GET!D109</f>
        <v>Laerskool Handhaaf</v>
      </c>
      <c r="C67" s="25">
        <f>GET!BN109</f>
        <v>0</v>
      </c>
    </row>
    <row r="68" spans="1:3" x14ac:dyDescent="0.25">
      <c r="A68" s="1" t="str">
        <f>GET!C110</f>
        <v>Nelson Mandela</v>
      </c>
      <c r="B68" s="1" t="str">
        <f>GET!D110</f>
        <v>Laerskool Winterberg</v>
      </c>
      <c r="C68" s="1">
        <f>GET!BN110</f>
        <v>0</v>
      </c>
    </row>
    <row r="69" spans="1:3" x14ac:dyDescent="0.25">
      <c r="A69" s="1" t="str">
        <f>GET!C111</f>
        <v>Nelson Mandela</v>
      </c>
      <c r="B69" s="1" t="str">
        <f>GET!D111</f>
        <v>Missionvale Primary School</v>
      </c>
      <c r="C69" s="1" t="str">
        <f>GET!BN111</f>
        <v>Absenteeism of learners</v>
      </c>
    </row>
    <row r="70" spans="1:3" x14ac:dyDescent="0.25">
      <c r="A70" s="1" t="str">
        <f>GET!C112</f>
        <v>Nelson Mandela</v>
      </c>
      <c r="B70" s="1" t="str">
        <f>GET!D112</f>
        <v>Mount Pleasant Primary</v>
      </c>
      <c r="C70" s="1">
        <f>GET!BN112</f>
        <v>0</v>
      </c>
    </row>
    <row r="71" spans="1:3" x14ac:dyDescent="0.25">
      <c r="A71" s="1" t="str">
        <f>GET!C116</f>
        <v>Nelson Mandela</v>
      </c>
      <c r="B71" s="1" t="str">
        <f>GET!D116</f>
        <v>Piet Retief Primary</v>
      </c>
      <c r="C71" s="25">
        <f>GET!BN116</f>
        <v>0</v>
      </c>
    </row>
    <row r="72" spans="1:3" x14ac:dyDescent="0.25">
      <c r="A72" s="1" t="str">
        <f>GET!C117</f>
        <v>Nelson Mandela</v>
      </c>
      <c r="B72" s="1" t="str">
        <f>GET!D117</f>
        <v>Protea Primary</v>
      </c>
      <c r="C72" s="1" t="str">
        <f>GET!BN117</f>
        <v xml:space="preserve">Learners with barriers to learning  </v>
      </c>
    </row>
    <row r="73" spans="1:3" x14ac:dyDescent="0.25">
      <c r="A73" s="1" t="str">
        <f>GET!C119</f>
        <v>Nelson Mandela</v>
      </c>
      <c r="B73" s="1" t="str">
        <f>GET!D119</f>
        <v>Riebeek College</v>
      </c>
      <c r="C73" s="1">
        <f>GET!BN119</f>
        <v>0</v>
      </c>
    </row>
    <row r="74" spans="1:3" x14ac:dyDescent="0.25">
      <c r="A74" s="1" t="str">
        <f>GET!C120</f>
        <v>Nelson Mandela</v>
      </c>
      <c r="B74" s="1" t="str">
        <f>GET!D120</f>
        <v>Strelitzia High School</v>
      </c>
      <c r="C74" s="1">
        <f>GET!BN120</f>
        <v>0</v>
      </c>
    </row>
    <row r="75" spans="1:3" x14ac:dyDescent="0.25">
      <c r="A75" s="1" t="e">
        <f>GET!#REF!</f>
        <v>#REF!</v>
      </c>
      <c r="B75" s="1" t="e">
        <f>GET!#REF!</f>
        <v>#REF!</v>
      </c>
      <c r="C75" s="1" t="e">
        <f>GET!#REF!</f>
        <v>#REF!</v>
      </c>
    </row>
    <row r="76" spans="1:3" x14ac:dyDescent="0.25">
      <c r="A76" s="1" t="e">
        <f>GET!#REF!</f>
        <v>#REF!</v>
      </c>
      <c r="B76" s="1" t="e">
        <f>GET!#REF!</f>
        <v>#REF!</v>
      </c>
      <c r="C76" s="1" t="e">
        <f>GET!#REF!</f>
        <v>#REF!</v>
      </c>
    </row>
    <row r="77" spans="1:3" x14ac:dyDescent="0.25">
      <c r="A77" s="1" t="str">
        <f>GET!C123</f>
        <v>Nelson Mandela</v>
      </c>
      <c r="B77" s="1" t="str">
        <f>GET!D123</f>
        <v>URBAN ACADEMY</v>
      </c>
      <c r="C77" s="1">
        <f>GET!BN123</f>
        <v>0</v>
      </c>
    </row>
    <row r="78" spans="1:3" x14ac:dyDescent="0.25">
      <c r="A78" s="1" t="str">
        <f>GET!C124</f>
        <v>Nelson Mandela</v>
      </c>
      <c r="B78" s="1" t="str">
        <f>GET!D124</f>
        <v>Westering High</v>
      </c>
      <c r="C78" s="1">
        <f>GET!BN124</f>
        <v>0</v>
      </c>
    </row>
    <row r="79" spans="1:3" x14ac:dyDescent="0.25">
      <c r="A79" s="1" t="str">
        <f>GET!C126</f>
        <v>OR Tambo Coastal</v>
      </c>
      <c r="B79" s="1" t="str">
        <f>GET!D126</f>
        <v>COZA J.S.S.</v>
      </c>
      <c r="C79" s="1" t="str">
        <f>GET!BN126</f>
        <v>Too many sport activities, Too many cultural activities, Meetings during tuition time, Training during tuition time, Absenteeism of teacher(s), Lack of knowledge in lesson Presentation and content gap. - Management not trained how to monitor teachers. COMMENTS : To cover the syllabus, Teachers to do week-end classes and Holiday classes.  -To do morning classes and afternoon classes</v>
      </c>
    </row>
    <row r="80" spans="1:3" x14ac:dyDescent="0.25">
      <c r="A80" s="1" t="str">
        <f>GET!C127</f>
        <v>OR Tambo Coastal</v>
      </c>
      <c r="B80" s="1" t="str">
        <f>GET!D127</f>
        <v>Hombe J.S.S.</v>
      </c>
      <c r="C80" s="1" t="str">
        <f>GET!BN127</f>
        <v>Vacant post(s) not filled.</v>
      </c>
    </row>
    <row r="81" spans="1:3" x14ac:dyDescent="0.25">
      <c r="A81" s="1" t="str">
        <f>GET!C133</f>
        <v>OR Tambo Inland</v>
      </c>
      <c r="B81" s="1" t="str">
        <f>GET!D133</f>
        <v>Ndasana ps</v>
      </c>
      <c r="C81" s="1" t="str">
        <f>GET!BN133</f>
        <v>Vacant post(s) not filled., Lack of LTSM, Meetings during tuition time, Training during tuition time, Absenteeism of teacher(s), Absenteeism of learners</v>
      </c>
    </row>
    <row r="82" spans="1:3" x14ac:dyDescent="0.25">
      <c r="A82" s="1" t="str">
        <f>GET!C135</f>
        <v>OR Tambo Inland</v>
      </c>
      <c r="B82" s="1" t="str">
        <f>GET!D135</f>
        <v>Wonderland P.S</v>
      </c>
      <c r="C82" s="1">
        <f>GET!BN135</f>
        <v>0</v>
      </c>
    </row>
    <row r="83" spans="1:3" x14ac:dyDescent="0.25">
      <c r="A83" s="1" t="str">
        <f>GET!C136</f>
        <v>Sarah Baartman</v>
      </c>
      <c r="B83" s="1" t="str">
        <f>GET!D136</f>
        <v>Alexandri High</v>
      </c>
      <c r="C83" s="1">
        <f>GET!BN136</f>
        <v>0</v>
      </c>
    </row>
    <row r="84" spans="1:3" x14ac:dyDescent="0.25">
      <c r="A84" s="1" t="str">
        <f>GET!C137</f>
        <v>Sarah Baartman</v>
      </c>
      <c r="B84" s="1" t="str">
        <f>GET!D137</f>
        <v>Boplaas NGK Primary</v>
      </c>
      <c r="C84" s="1">
        <f>GET!BN137</f>
        <v>0</v>
      </c>
    </row>
    <row r="85" spans="1:3" x14ac:dyDescent="0.25">
      <c r="A85" s="1" t="str">
        <f>GET!C138</f>
        <v>Sarah Baartman</v>
      </c>
      <c r="B85" s="1" t="str">
        <f>GET!D138</f>
        <v>DD Siwisa Primary</v>
      </c>
      <c r="C85" s="1" t="str">
        <f>GET!BN138</f>
        <v>Absenteeism of teacher(s), Absenteeism of learners</v>
      </c>
    </row>
    <row r="86" spans="1:3" x14ac:dyDescent="0.25">
      <c r="A86" s="1" t="str">
        <f>GET!C140</f>
        <v>Sarah Baartman</v>
      </c>
      <c r="B86" s="1" t="str">
        <f>GET!D140</f>
        <v>Gill Primary</v>
      </c>
      <c r="C86" s="1">
        <f>GET!BN140</f>
        <v>0</v>
      </c>
    </row>
    <row r="87" spans="1:3" x14ac:dyDescent="0.25">
      <c r="A87" s="1" t="str">
        <f>GET!C144</f>
        <v>Sarah Baartman</v>
      </c>
      <c r="B87" s="1" t="str">
        <f>GET!D144</f>
        <v>Jeffreys Bay Primary</v>
      </c>
      <c r="C87" s="1">
        <f>GET!BN144</f>
        <v>0</v>
      </c>
    </row>
    <row r="88" spans="1:3" x14ac:dyDescent="0.25">
      <c r="A88" s="1" t="str">
        <f>GET!C145</f>
        <v>Sarah Baartman</v>
      </c>
      <c r="B88" s="1" t="str">
        <f>GET!D145</f>
        <v>Klipplaat Senior Secondary</v>
      </c>
      <c r="C88" s="25" t="str">
        <f>GET!BN145</f>
        <v>Vacant post(s) not filled.</v>
      </c>
    </row>
    <row r="89" spans="1:3" x14ac:dyDescent="0.25">
      <c r="A89" s="1" t="str">
        <f>GET!C148</f>
        <v>Sarah Baartman</v>
      </c>
      <c r="B89" s="1" t="str">
        <f>GET!D148</f>
        <v>LUKHANYISO PRIMARY SCHOOL</v>
      </c>
      <c r="C89" s="1" t="str">
        <f>GET!BN148</f>
        <v xml:space="preserve">Learners' pace is not as fast as one would like. </v>
      </c>
    </row>
    <row r="90" spans="1:3" x14ac:dyDescent="0.25">
      <c r="A90" s="1" t="str">
        <f>GET!C155</f>
        <v>Sarah Baartman</v>
      </c>
      <c r="B90" s="1" t="str">
        <f>GET!D155</f>
        <v>Thembalesizwe Primary School</v>
      </c>
      <c r="C90" s="1" t="str">
        <f>GET!BN155</f>
        <v>Lack of LTSM, Meetings during tuition time</v>
      </c>
    </row>
    <row r="91" spans="1:3" x14ac:dyDescent="0.25">
      <c r="A91" s="1" t="str">
        <f>GET!C156</f>
        <v>Sarah Baartman</v>
      </c>
      <c r="B91" s="1" t="str">
        <f>GET!D156</f>
        <v>ZUURANYS PRIMARY</v>
      </c>
      <c r="C91" s="1">
        <f>GET!BN156</f>
        <v>0</v>
      </c>
    </row>
    <row r="92" spans="1:3" x14ac:dyDescent="0.25">
      <c r="A92" s="1">
        <f>GET!C159</f>
        <v>0</v>
      </c>
      <c r="B92" s="1">
        <f>GET!D159</f>
        <v>0</v>
      </c>
      <c r="C92" s="1">
        <f>GET!BN159</f>
        <v>0</v>
      </c>
    </row>
    <row r="93" spans="1:3" x14ac:dyDescent="0.25">
      <c r="A93" s="1">
        <f>GET!C162</f>
        <v>0</v>
      </c>
      <c r="B93" s="1">
        <f>GET!D162</f>
        <v>0</v>
      </c>
      <c r="C93" s="1">
        <f>GET!BN162</f>
        <v>0</v>
      </c>
    </row>
    <row r="94" spans="1:3" x14ac:dyDescent="0.25">
      <c r="A94" s="1">
        <f>GET!C165</f>
        <v>0</v>
      </c>
      <c r="B94" s="1">
        <f>GET!D165</f>
        <v>0</v>
      </c>
      <c r="C94" s="1">
        <f>GET!BN165</f>
        <v>0</v>
      </c>
    </row>
    <row r="95" spans="1:3" x14ac:dyDescent="0.25">
      <c r="A95" s="1">
        <f>GET!C166</f>
        <v>0</v>
      </c>
      <c r="B95" s="1">
        <f>GET!D166</f>
        <v>0</v>
      </c>
      <c r="C95" s="1">
        <f>GET!BN166</f>
        <v>0</v>
      </c>
    </row>
    <row r="96" spans="1:3" x14ac:dyDescent="0.25">
      <c r="A96" s="1" t="e">
        <f>GET!#REF!</f>
        <v>#REF!</v>
      </c>
      <c r="B96" s="1" t="e">
        <f>GET!#REF!</f>
        <v>#REF!</v>
      </c>
      <c r="C96" s="1" t="e">
        <f>GET!#REF!</f>
        <v>#REF!</v>
      </c>
    </row>
    <row r="97" spans="1:3" x14ac:dyDescent="0.25">
      <c r="A97" s="1" t="e">
        <f>GET!#REF!</f>
        <v>#REF!</v>
      </c>
      <c r="B97" s="1" t="e">
        <f>GET!#REF!</f>
        <v>#REF!</v>
      </c>
      <c r="C97" s="1" t="e">
        <f>GET!#REF!</f>
        <v>#REF!</v>
      </c>
    </row>
    <row r="98" spans="1:3" x14ac:dyDescent="0.25">
      <c r="A98" s="1">
        <f>GET!C171</f>
        <v>0</v>
      </c>
      <c r="B98" s="1">
        <f>GET!D171</f>
        <v>0</v>
      </c>
      <c r="C98" s="1">
        <f>GET!BN171</f>
        <v>0</v>
      </c>
    </row>
    <row r="99" spans="1:3" x14ac:dyDescent="0.25">
      <c r="A99" s="1">
        <f>GET!C172</f>
        <v>0</v>
      </c>
      <c r="B99" s="1">
        <f>GET!D172</f>
        <v>0</v>
      </c>
      <c r="C99" s="1">
        <f>GET!BN172</f>
        <v>0</v>
      </c>
    </row>
    <row r="100" spans="1:3" x14ac:dyDescent="0.25">
      <c r="A100" s="1">
        <f>GET!C173</f>
        <v>0</v>
      </c>
      <c r="B100" s="1">
        <f>GET!D173</f>
        <v>0</v>
      </c>
      <c r="C100" s="1">
        <f>GET!BN173</f>
        <v>0</v>
      </c>
    </row>
    <row r="101" spans="1:3" x14ac:dyDescent="0.25">
      <c r="A101" s="1">
        <f>GET!C175</f>
        <v>0</v>
      </c>
      <c r="B101" s="1">
        <f>GET!D175</f>
        <v>0</v>
      </c>
      <c r="C101" s="1">
        <f>GET!BN175</f>
        <v>0</v>
      </c>
    </row>
    <row r="102" spans="1:3" x14ac:dyDescent="0.25">
      <c r="A102" s="1">
        <f>GET!C176</f>
        <v>0</v>
      </c>
      <c r="B102" s="1">
        <f>GET!D176</f>
        <v>0</v>
      </c>
      <c r="C102" s="25">
        <f>GET!BN176</f>
        <v>0</v>
      </c>
    </row>
    <row r="103" spans="1:3" x14ac:dyDescent="0.25">
      <c r="A103" s="1">
        <f>GET!C177</f>
        <v>0</v>
      </c>
      <c r="B103" s="1">
        <f>GET!D177</f>
        <v>0</v>
      </c>
      <c r="C103" s="1">
        <f>GET!BN177</f>
        <v>0</v>
      </c>
    </row>
    <row r="104" spans="1:3" x14ac:dyDescent="0.25">
      <c r="A104" s="1">
        <f>GET!C178</f>
        <v>0</v>
      </c>
      <c r="B104" s="1">
        <f>GET!D178</f>
        <v>0</v>
      </c>
      <c r="C104" s="1">
        <f>GET!BN178</f>
        <v>0</v>
      </c>
    </row>
    <row r="105" spans="1:3" x14ac:dyDescent="0.25">
      <c r="A105" s="1">
        <f>GET!C179</f>
        <v>0</v>
      </c>
      <c r="B105" s="1">
        <f>GET!D179</f>
        <v>0</v>
      </c>
      <c r="C105" s="1">
        <f>GET!BN179</f>
        <v>0</v>
      </c>
    </row>
    <row r="106" spans="1:3" x14ac:dyDescent="0.25">
      <c r="A106" s="1">
        <f>GET!C180</f>
        <v>0</v>
      </c>
      <c r="B106" s="1">
        <f>GET!D180</f>
        <v>0</v>
      </c>
      <c r="C106" s="1">
        <f>GET!BN180</f>
        <v>0</v>
      </c>
    </row>
    <row r="107" spans="1:3" x14ac:dyDescent="0.25">
      <c r="A107" s="1">
        <f>GET!C181</f>
        <v>0</v>
      </c>
      <c r="B107" s="1">
        <f>GET!D181</f>
        <v>0</v>
      </c>
      <c r="C107" s="1">
        <f>GET!BN181</f>
        <v>0</v>
      </c>
    </row>
    <row r="108" spans="1:3" x14ac:dyDescent="0.25">
      <c r="A108" s="1">
        <f>GET!C182</f>
        <v>0</v>
      </c>
      <c r="B108" s="1">
        <f>GET!D182</f>
        <v>0</v>
      </c>
      <c r="C108" s="1">
        <f>GET!BN182</f>
        <v>0</v>
      </c>
    </row>
    <row r="109" spans="1:3" x14ac:dyDescent="0.25">
      <c r="A109" s="1">
        <f>GET!C183</f>
        <v>0</v>
      </c>
      <c r="B109" s="1">
        <f>GET!D183</f>
        <v>0</v>
      </c>
      <c r="C109" s="25">
        <f>GET!BN183</f>
        <v>0</v>
      </c>
    </row>
    <row r="110" spans="1:3" x14ac:dyDescent="0.25">
      <c r="A110" s="1">
        <f>GET!C184</f>
        <v>0</v>
      </c>
      <c r="B110" s="1">
        <f>GET!D184</f>
        <v>0</v>
      </c>
      <c r="C110" s="1">
        <f>GET!BN184</f>
        <v>0</v>
      </c>
    </row>
    <row r="111" spans="1:3" x14ac:dyDescent="0.25">
      <c r="A111" s="1">
        <f>GET!C185</f>
        <v>0</v>
      </c>
      <c r="B111" s="1">
        <f>GET!D185</f>
        <v>0</v>
      </c>
      <c r="C111" s="1">
        <f>GET!BN185</f>
        <v>0</v>
      </c>
    </row>
    <row r="112" spans="1:3" x14ac:dyDescent="0.25">
      <c r="A112" s="1">
        <f>GET!C186</f>
        <v>0</v>
      </c>
      <c r="B112" s="1">
        <f>GET!D186</f>
        <v>0</v>
      </c>
      <c r="C112" s="1">
        <f>GET!BN186</f>
        <v>0</v>
      </c>
    </row>
    <row r="113" spans="1:3" x14ac:dyDescent="0.25">
      <c r="A113" s="1">
        <f>GET!C187</f>
        <v>0</v>
      </c>
      <c r="B113" s="1">
        <f>GET!D187</f>
        <v>0</v>
      </c>
      <c r="C113" s="1">
        <f>GET!BN187</f>
        <v>0</v>
      </c>
    </row>
    <row r="114" spans="1:3" x14ac:dyDescent="0.25">
      <c r="A114" s="1">
        <f>GET!C188</f>
        <v>0</v>
      </c>
      <c r="B114" s="1">
        <f>GET!D188</f>
        <v>0</v>
      </c>
      <c r="C114" s="1">
        <f>GET!BN188</f>
        <v>0</v>
      </c>
    </row>
    <row r="115" spans="1:3" x14ac:dyDescent="0.25">
      <c r="A115" s="1">
        <f>GET!C191</f>
        <v>0</v>
      </c>
      <c r="B115" s="1">
        <f>GET!D191</f>
        <v>0</v>
      </c>
      <c r="C115" s="1">
        <f>GET!BN191</f>
        <v>0</v>
      </c>
    </row>
    <row r="116" spans="1:3" x14ac:dyDescent="0.25">
      <c r="A116" s="1">
        <f>GET!C192</f>
        <v>0</v>
      </c>
      <c r="B116" s="1">
        <f>GET!D192</f>
        <v>0</v>
      </c>
      <c r="C116" s="25">
        <f>GET!BN192</f>
        <v>0</v>
      </c>
    </row>
    <row r="117" spans="1:3" x14ac:dyDescent="0.25">
      <c r="A117" s="1">
        <f>GET!C193</f>
        <v>0</v>
      </c>
      <c r="B117" s="1">
        <f>GET!D193</f>
        <v>0</v>
      </c>
      <c r="C117" s="25">
        <f>GET!BN193</f>
        <v>0</v>
      </c>
    </row>
    <row r="118" spans="1:3" x14ac:dyDescent="0.25">
      <c r="A118" s="1">
        <f>GET!C194</f>
        <v>0</v>
      </c>
      <c r="B118" s="1">
        <f>GET!D194</f>
        <v>0</v>
      </c>
      <c r="C118" s="1">
        <f>GET!BN194</f>
        <v>0</v>
      </c>
    </row>
    <row r="119" spans="1:3" x14ac:dyDescent="0.25">
      <c r="A119" s="1">
        <f>GET!C196</f>
        <v>0</v>
      </c>
      <c r="B119" s="1">
        <f>GET!D196</f>
        <v>0</v>
      </c>
      <c r="C119" s="1">
        <f>GET!BN196</f>
        <v>0</v>
      </c>
    </row>
    <row r="120" spans="1:3" x14ac:dyDescent="0.25">
      <c r="A120" s="1">
        <f>GET!C197</f>
        <v>0</v>
      </c>
      <c r="B120" s="1">
        <f>GET!D197</f>
        <v>0</v>
      </c>
      <c r="C120" s="1">
        <f>GET!BN197</f>
        <v>0</v>
      </c>
    </row>
    <row r="121" spans="1:3" x14ac:dyDescent="0.25">
      <c r="A121" s="1">
        <f>GET!C199</f>
        <v>0</v>
      </c>
      <c r="B121" s="1">
        <f>GET!D199</f>
        <v>0</v>
      </c>
      <c r="C121" s="25">
        <f>GET!BN199</f>
        <v>0</v>
      </c>
    </row>
    <row r="122" spans="1:3" x14ac:dyDescent="0.25">
      <c r="A122" s="1">
        <f>GET!C202</f>
        <v>0</v>
      </c>
      <c r="B122" s="1">
        <f>GET!D202</f>
        <v>0</v>
      </c>
      <c r="C122" s="1">
        <f>GET!BN202</f>
        <v>0</v>
      </c>
    </row>
    <row r="123" spans="1:3" x14ac:dyDescent="0.25">
      <c r="A123" s="1">
        <f>GET!C210</f>
        <v>0</v>
      </c>
      <c r="B123" s="1">
        <f>GET!D210</f>
        <v>0</v>
      </c>
      <c r="C123" s="1">
        <f>GET!BN210</f>
        <v>0</v>
      </c>
    </row>
    <row r="124" spans="1:3" x14ac:dyDescent="0.25">
      <c r="A124" s="1">
        <f>GET!C212</f>
        <v>0</v>
      </c>
      <c r="B124" s="1">
        <f>GET!D212</f>
        <v>0</v>
      </c>
      <c r="C124" s="1">
        <f>GET!BN212</f>
        <v>0</v>
      </c>
    </row>
    <row r="125" spans="1:3" x14ac:dyDescent="0.25">
      <c r="A125" s="1">
        <f>GET!C213</f>
        <v>0</v>
      </c>
      <c r="B125" s="1">
        <f>GET!D213</f>
        <v>0</v>
      </c>
      <c r="C125" s="1">
        <f>GET!BN213</f>
        <v>0</v>
      </c>
    </row>
    <row r="126" spans="1:3" x14ac:dyDescent="0.25">
      <c r="A126" s="1">
        <f>GET!C220</f>
        <v>0</v>
      </c>
      <c r="B126" s="1">
        <f>GET!D220</f>
        <v>0</v>
      </c>
      <c r="C126" s="1">
        <f>GET!BN220</f>
        <v>0</v>
      </c>
    </row>
    <row r="127" spans="1:3" x14ac:dyDescent="0.25">
      <c r="A127" s="1">
        <f>GET!C221</f>
        <v>0</v>
      </c>
      <c r="B127" s="1">
        <f>GET!D221</f>
        <v>0</v>
      </c>
      <c r="C127" s="25">
        <f>GET!BN221</f>
        <v>0</v>
      </c>
    </row>
    <row r="128" spans="1:3" x14ac:dyDescent="0.25">
      <c r="A128" s="1">
        <f>GET!C229</f>
        <v>0</v>
      </c>
      <c r="B128" s="1">
        <f>GET!D229</f>
        <v>0</v>
      </c>
      <c r="C128" s="1">
        <f>GET!BN229</f>
        <v>0</v>
      </c>
    </row>
    <row r="129" spans="1:3" x14ac:dyDescent="0.25">
      <c r="A129" s="1">
        <f>GET!C233</f>
        <v>0</v>
      </c>
      <c r="B129" s="1">
        <f>GET!D233</f>
        <v>0</v>
      </c>
      <c r="C129" s="1">
        <f>GET!BN233</f>
        <v>0</v>
      </c>
    </row>
    <row r="130" spans="1:3" x14ac:dyDescent="0.25">
      <c r="A130" s="1">
        <f>GET!C234</f>
        <v>0</v>
      </c>
      <c r="B130" s="1">
        <f>GET!D234</f>
        <v>0</v>
      </c>
      <c r="C130" s="25">
        <f>GET!BN234</f>
        <v>0</v>
      </c>
    </row>
    <row r="131" spans="1:3" x14ac:dyDescent="0.25">
      <c r="A131" s="1">
        <f>GET!C235</f>
        <v>0</v>
      </c>
      <c r="B131" s="1">
        <f>GET!D235</f>
        <v>0</v>
      </c>
      <c r="C131" s="25">
        <f>GET!BN235</f>
        <v>0</v>
      </c>
    </row>
    <row r="132" spans="1:3" x14ac:dyDescent="0.25">
      <c r="A132" s="1">
        <f>GET!C236</f>
        <v>0</v>
      </c>
      <c r="B132" s="1">
        <f>GET!D236</f>
        <v>0</v>
      </c>
      <c r="C132" s="1">
        <f>GET!BN236</f>
        <v>0</v>
      </c>
    </row>
    <row r="133" spans="1:3" x14ac:dyDescent="0.25">
      <c r="A133" s="1" t="e">
        <f>GET!#REF!</f>
        <v>#REF!</v>
      </c>
      <c r="B133" s="1" t="e">
        <f>GET!#REF!</f>
        <v>#REF!</v>
      </c>
      <c r="C133" s="25" t="e">
        <f>GET!#REF!</f>
        <v>#REF!</v>
      </c>
    </row>
    <row r="134" spans="1:3" x14ac:dyDescent="0.25">
      <c r="A134" s="1">
        <f>GET!C247</f>
        <v>0</v>
      </c>
      <c r="B134" s="1">
        <f>GET!D247</f>
        <v>0</v>
      </c>
      <c r="C134" s="1">
        <f>GET!BN247</f>
        <v>0</v>
      </c>
    </row>
    <row r="135" spans="1:3" x14ac:dyDescent="0.25">
      <c r="A135" s="1">
        <f>GET!C249</f>
        <v>0</v>
      </c>
      <c r="B135" s="1">
        <f>GET!D249</f>
        <v>0</v>
      </c>
      <c r="C135" s="1">
        <f>GET!BN249</f>
        <v>0</v>
      </c>
    </row>
    <row r="136" spans="1:3" x14ac:dyDescent="0.25">
      <c r="A136" s="1">
        <f>GET!C251</f>
        <v>0</v>
      </c>
      <c r="B136" s="1">
        <f>GET!D251</f>
        <v>0</v>
      </c>
      <c r="C136" s="1">
        <f>GET!BN251</f>
        <v>0</v>
      </c>
    </row>
    <row r="137" spans="1:3" x14ac:dyDescent="0.25">
      <c r="A137" s="1">
        <f>GET!C255</f>
        <v>0</v>
      </c>
      <c r="B137" s="1">
        <f>GET!D255</f>
        <v>0</v>
      </c>
      <c r="C137" s="1">
        <f>GET!BN255</f>
        <v>0</v>
      </c>
    </row>
    <row r="138" spans="1:3" x14ac:dyDescent="0.25">
      <c r="A138" s="1">
        <f>GET!C260</f>
        <v>0</v>
      </c>
      <c r="B138" s="1">
        <f>GET!D260</f>
        <v>0</v>
      </c>
      <c r="C138" s="1">
        <f>GET!BN260</f>
        <v>0</v>
      </c>
    </row>
    <row r="139" spans="1:3" x14ac:dyDescent="0.25">
      <c r="A139" s="1">
        <f>GET!C263</f>
        <v>0</v>
      </c>
      <c r="B139" s="1">
        <f>GET!D263</f>
        <v>0</v>
      </c>
      <c r="C139" s="25">
        <f>GET!BN263</f>
        <v>0</v>
      </c>
    </row>
    <row r="140" spans="1:3" x14ac:dyDescent="0.25">
      <c r="A140" s="1">
        <f>GET!C265</f>
        <v>0</v>
      </c>
      <c r="B140" s="1">
        <f>GET!D265</f>
        <v>0</v>
      </c>
      <c r="C140" s="25">
        <f>GET!BN265</f>
        <v>0</v>
      </c>
    </row>
    <row r="141" spans="1:3" x14ac:dyDescent="0.25">
      <c r="A141" s="1">
        <f>GET!C267</f>
        <v>0</v>
      </c>
      <c r="B141" s="1">
        <f>GET!D267</f>
        <v>0</v>
      </c>
      <c r="C141" s="1">
        <f>GET!BN267</f>
        <v>0</v>
      </c>
    </row>
    <row r="142" spans="1:3" x14ac:dyDescent="0.25">
      <c r="A142" s="1">
        <f>GET!C268</f>
        <v>0</v>
      </c>
      <c r="B142" s="1">
        <f>GET!D268</f>
        <v>0</v>
      </c>
      <c r="C142" s="1">
        <f>GET!BN268</f>
        <v>0</v>
      </c>
    </row>
  </sheetData>
  <sortState ref="A2:C319">
    <sortCondition ref="A2:A319"/>
    <sortCondition ref="B2:B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Graphs</vt:lpstr>
      <vt:lpstr>GET</vt:lpstr>
      <vt:lpstr>FET</vt:lpstr>
      <vt:lpstr>Kommentare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Drik Greeff</cp:lastModifiedBy>
  <dcterms:modified xsi:type="dcterms:W3CDTF">2019-09-15T09:35:14Z</dcterms:modified>
</cp:coreProperties>
</file>