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ool EC\Google Drive\eLearning and CIMS\Projects\Curriculum Coverage\2019\FET Report\"/>
    </mc:Choice>
  </mc:AlternateContent>
  <workbookProtection workbookAlgorithmName="SHA-512" workbookHashValue="xyj+vzCFmpCu0O8+PIK/jTNL0ntEl6OI/kQMe3uxrezkl2iYxcpJ+HwkV+BsglJaKSlMbJjIsk589k2IV46Z+Q==" workbookSaltValue="IagZNClY3Huzdi0pQTnfpw==" workbookSpinCount="100000" lockStructure="1"/>
  <bookViews>
    <workbookView xWindow="0" yWindow="0" windowWidth="19200" windowHeight="7050"/>
  </bookViews>
  <sheets>
    <sheet name="FET" sheetId="1" r:id="rId1"/>
    <sheet name="Kommentare" sheetId="2" state="hidden" r:id="rId2"/>
  </sheets>
  <definedNames>
    <definedName name="_xlnm._FilterDatabase" localSheetId="0" hidden="1">FET!$A$1:$EE$32</definedName>
  </definedNames>
  <calcPr calcId="162913"/>
</workbook>
</file>

<file path=xl/calcChain.xml><?xml version="1.0" encoding="utf-8"?>
<calcChain xmlns="http://schemas.openxmlformats.org/spreadsheetml/2006/main"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C1" i="2"/>
  <c r="B1" i="2"/>
  <c r="A1" i="2"/>
  <c r="C55" i="1" l="1"/>
  <c r="C54" i="1"/>
  <c r="C53" i="1"/>
  <c r="C52" i="1"/>
  <c r="C51" i="1"/>
  <c r="C50" i="1"/>
  <c r="C49" i="1"/>
  <c r="C48" i="1"/>
  <c r="C47" i="1"/>
  <c r="C46" i="1"/>
  <c r="C45" i="1"/>
  <c r="C44" i="1"/>
  <c r="C56" i="1" s="1"/>
  <c r="K44" i="1" l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J44" i="1"/>
  <c r="J45" i="1"/>
  <c r="J46" i="1"/>
  <c r="J47" i="1"/>
  <c r="J48" i="1"/>
  <c r="I48" i="1"/>
  <c r="I47" i="1"/>
  <c r="I46" i="1"/>
  <c r="I45" i="1"/>
  <c r="I44" i="1"/>
</calcChain>
</file>

<file path=xl/sharedStrings.xml><?xml version="1.0" encoding="utf-8"?>
<sst xmlns="http://schemas.openxmlformats.org/spreadsheetml/2006/main" count="1444" uniqueCount="259">
  <si>
    <t>Timestamp</t>
  </si>
  <si>
    <t>Email Address</t>
  </si>
  <si>
    <t>District</t>
  </si>
  <si>
    <t>School</t>
  </si>
  <si>
    <t>EMIS No</t>
  </si>
  <si>
    <t>Principal</t>
  </si>
  <si>
    <t>Cellphone</t>
  </si>
  <si>
    <t>Week</t>
  </si>
  <si>
    <t>Grade 10, Curriculum Coverage [Accounting]</t>
  </si>
  <si>
    <t>Grade 10, Curriculum Coverage [Afrikaans Eerste Addisionele Taal]</t>
  </si>
  <si>
    <t>Grade 10, Curriculum Coverage [Afrikaans Huistaal]</t>
  </si>
  <si>
    <t>Grade 10, Curriculum Coverage [Afrikaans Tweede Addisionele Taal]</t>
  </si>
  <si>
    <t>Grade 10, Curriculum Coverage [Agricultural Management Practices]</t>
  </si>
  <si>
    <t>Grade 10, Curriculum Coverage [Agricultural Sciences]</t>
  </si>
  <si>
    <t>Grade 10, Curriculum Coverage [Agricultural Technology]</t>
  </si>
  <si>
    <t>Grade 10, Curriculum Coverage [Business Studies]</t>
  </si>
  <si>
    <t>Grade 10, Curriculum Coverage [Civil Technology]</t>
  </si>
  <si>
    <t>Grade 10, Curriculum Coverage [Computer Applications Technology (CAT)]</t>
  </si>
  <si>
    <t>Grade 10, Curriculum Coverage [Consumer Studies]</t>
  </si>
  <si>
    <t>Grade 10, Curriculum Coverage [Dance Studies]</t>
  </si>
  <si>
    <t>Grade 10, Curriculum Coverage [Design]</t>
  </si>
  <si>
    <t>Grade 10, Curriculum Coverage [Dramatic Arts]</t>
  </si>
  <si>
    <t>Grade 10, Curriculum Coverage [Economics]</t>
  </si>
  <si>
    <t>Grade 10, Curriculum Coverage [Electrical Technology]</t>
  </si>
  <si>
    <t>Grade 10, Curriculum Coverage [Engineering Graphics and Design]</t>
  </si>
  <si>
    <t>Grade 10, Curriculum Coverage [English First Additional Language]</t>
  </si>
  <si>
    <t>Grade 10, Curriculum Coverage [English Home Language]</t>
  </si>
  <si>
    <t>Grade 10, Curriculum Coverage [Geography]</t>
  </si>
  <si>
    <t>Grade 10, Curriculum Coverage [History]</t>
  </si>
  <si>
    <t>Grade 10, Curriculum Coverage [Hospitality Studies]</t>
  </si>
  <si>
    <t>Grade 10, Curriculum Coverage [Information Technology (IT)]</t>
  </si>
  <si>
    <t>Grade 10, Curriculum Coverage [isiXhosa First Additional Language]</t>
  </si>
  <si>
    <t>Grade 10, Curriculum Coverage [isiXhosa Home Language]</t>
  </si>
  <si>
    <t>Grade 10, Curriculum Coverage [Life Orientation]</t>
  </si>
  <si>
    <t>Grade 10, Curriculum Coverage [Life Sciences]</t>
  </si>
  <si>
    <t>Grade 10, Curriculum Coverage [Marine Studies]</t>
  </si>
  <si>
    <t>Grade 10, Curriculum Coverage [Mathematical Literacy]</t>
  </si>
  <si>
    <t>Grade 10, Curriculum Coverage [Mathematics]</t>
  </si>
  <si>
    <t>Grade 10, Curriculum Coverage [Mechanical Technology]</t>
  </si>
  <si>
    <t>Grade 10, Curriculum Coverage [Music]</t>
  </si>
  <si>
    <t>Grade 10, Curriculum Coverage [Physical Sciences]</t>
  </si>
  <si>
    <t>Grade 10, Curriculum Coverage [Religion Studies]</t>
  </si>
  <si>
    <t>Grade 10, Curriculum Coverage [seSotho First Additional Language]</t>
  </si>
  <si>
    <t>Grade 10, Curriculum Coverage [seSotho Home Language]</t>
  </si>
  <si>
    <t>Grade 10, Curriculum Coverage [Technical Mathematics]</t>
  </si>
  <si>
    <t>Grade 10, Curriculum Coverage [Technical Sciences]</t>
  </si>
  <si>
    <t>Grade 10, Curriculum Coverage [Tourism]</t>
  </si>
  <si>
    <t>Grade 10, Curriculum Coverage [Visual Arts]</t>
  </si>
  <si>
    <t>Grade 11, Curriculum Coverage [Accounting]</t>
  </si>
  <si>
    <t>Grade 11, Curriculum Coverage [Afrikaans Eerste Addisionele Taal]</t>
  </si>
  <si>
    <t>Grade 11, Curriculum Coverage [Afrikaans Huistaal]</t>
  </si>
  <si>
    <t>Grade 11, Curriculum Coverage [Afrikaans Tweede Addisionele Taal]</t>
  </si>
  <si>
    <t>Grade 11, Curriculum Coverage [Agricultural Management Practices]</t>
  </si>
  <si>
    <t>Grade 11, Curriculum Coverage [Agricultural Sciences]</t>
  </si>
  <si>
    <t>Grade 11, Curriculum Coverage [Agricultural Technology]</t>
  </si>
  <si>
    <t>Grade 11, Curriculum Coverage [Business Studies]</t>
  </si>
  <si>
    <t>Grade 11, Curriculum Coverage [Civil Technology]</t>
  </si>
  <si>
    <t>Grade 11, Curriculum Coverage [Computer Applications Technology (CAT)]</t>
  </si>
  <si>
    <t>Grade 11, Curriculum Coverage [Consumer Studies]</t>
  </si>
  <si>
    <t>Grade 11, Curriculum Coverage [Dance Studies]</t>
  </si>
  <si>
    <t>Grade 11, Curriculum Coverage [Design]</t>
  </si>
  <si>
    <t>Grade 11, Curriculum Coverage [Dramatic Arts]</t>
  </si>
  <si>
    <t>Grade 11, Curriculum Coverage [Economics]</t>
  </si>
  <si>
    <t>Grade 11, Curriculum Coverage [Electrical Technology]</t>
  </si>
  <si>
    <t>Grade 11, Curriculum Coverage [Engineering Graphics and Design]</t>
  </si>
  <si>
    <t>Grade 11, Curriculum Coverage [English First Additional Language]</t>
  </si>
  <si>
    <t>Grade 11, Curriculum Coverage [English Home Language]</t>
  </si>
  <si>
    <t>Grade 11, Curriculum Coverage [Geography]</t>
  </si>
  <si>
    <t>Grade 11, Curriculum Coverage [History]</t>
  </si>
  <si>
    <t>Grade 11, Curriculum Coverage [Hospitality Studies]</t>
  </si>
  <si>
    <t>Grade 11, Curriculum Coverage [Information Technology (IT)]</t>
  </si>
  <si>
    <t>Grade 11, Curriculum Coverage [isiXhosa First Additional Language]</t>
  </si>
  <si>
    <t>Grade 11, Curriculum Coverage [isiXhosa Home Language]</t>
  </si>
  <si>
    <t>Grade 11, Curriculum Coverage [Life Orientation]</t>
  </si>
  <si>
    <t>Grade 11, Curriculum Coverage [Life Sciences]</t>
  </si>
  <si>
    <t>Grade 11, Curriculum Coverage [Marine Studies]</t>
  </si>
  <si>
    <t>Grade 11, Curriculum Coverage [Mathematical Literacy]</t>
  </si>
  <si>
    <t>Grade 11, Curriculum Coverage [Mathematics]</t>
  </si>
  <si>
    <t>Grade 11, Curriculum Coverage [Mechanical Technology]</t>
  </si>
  <si>
    <t>Grade 11, Curriculum Coverage [Music]</t>
  </si>
  <si>
    <t>Grade 11, Curriculum Coverage [Physical Sciences]</t>
  </si>
  <si>
    <t>Grade 11, Curriculum Coverage [Religion Studies]</t>
  </si>
  <si>
    <t>Grade 11, Curriculum Coverage [seSotho First Additional Language]</t>
  </si>
  <si>
    <t>Grade 11, Curriculum Coverage [seSotho Home Language]</t>
  </si>
  <si>
    <t>Grade 11, Curriculum Coverage [Technical Mathematics]</t>
  </si>
  <si>
    <t>Grade 11, Curriculum Coverage [Technical Sciences]</t>
  </si>
  <si>
    <t>Grade 11, Curriculum Coverage [Tourism]</t>
  </si>
  <si>
    <t>Grade 11, Curriculum Coverage [Visual Arts]</t>
  </si>
  <si>
    <t>Grade 12, Curriculum Coverage [Accounting]</t>
  </si>
  <si>
    <t>Grade 12, Curriculum Coverage [Afrikaans Eerste Addisionele Taal]</t>
  </si>
  <si>
    <t>Grade 12, Curriculum Coverage [Afrikaans Huistaal]</t>
  </si>
  <si>
    <t>Grade 12, Curriculum Coverage [Afrikaans Tweede Addisionele Taal]</t>
  </si>
  <si>
    <t>Grade 12, Curriculum Coverage [Agricultural Management Practices]</t>
  </si>
  <si>
    <t>Grade 12, Curriculum Coverage [Agricultural Sciences]</t>
  </si>
  <si>
    <t>Grade 12, Curriculum Coverage [Agricultural Technology]</t>
  </si>
  <si>
    <t>Grade 12, Curriculum Coverage [Business Studies]</t>
  </si>
  <si>
    <t>Grade 12, Curriculum Coverage [Civil Technology]</t>
  </si>
  <si>
    <t>Grade 12, Curriculum Coverage [Computer Applications Technology (CAT)]</t>
  </si>
  <si>
    <t>Grade 12, Curriculum Coverage [Consumer Studies]</t>
  </si>
  <si>
    <t>Grade 12, Curriculum Coverage [Dance Studies]</t>
  </si>
  <si>
    <t>Grade 12, Curriculum Coverage [Design]</t>
  </si>
  <si>
    <t>Grade 12, Curriculum Coverage [Dramatic Arts]</t>
  </si>
  <si>
    <t>Grade 12, Curriculum Coverage [Economics]</t>
  </si>
  <si>
    <t>Grade 12, Curriculum Coverage [Electrical Technology]</t>
  </si>
  <si>
    <t>Grade 12, Curriculum Coverage [Engineering Graphics and Design]</t>
  </si>
  <si>
    <t>Grade 12, Curriculum Coverage [English First Additional Language]</t>
  </si>
  <si>
    <t>Grade 12, Curriculum Coverage [English Home Language]</t>
  </si>
  <si>
    <t>Grade 12, Curriculum Coverage [Geography]</t>
  </si>
  <si>
    <t>Grade 12, Curriculum Coverage [History]</t>
  </si>
  <si>
    <t>Grade 12, Curriculum Coverage [Hospitality Studies]</t>
  </si>
  <si>
    <t>Grade 12, Curriculum Coverage [Information Technology (IT)]</t>
  </si>
  <si>
    <t>Grade 12, Curriculum Coverage [isiXhosa First Additional Language]</t>
  </si>
  <si>
    <t>Grade 12, Curriculum Coverage [isiXhosa Home Language]</t>
  </si>
  <si>
    <t>Grade 12, Curriculum Coverage [Life Orientation]</t>
  </si>
  <si>
    <t>Grade 12, Curriculum Coverage [Life Sciences]</t>
  </si>
  <si>
    <t>Grade 12, Curriculum Coverage [Marine Studies]</t>
  </si>
  <si>
    <t>Grade 12, Curriculum Coverage [Mathematical Literacy]</t>
  </si>
  <si>
    <t>Grade 12, Curriculum Coverage [Mathematics]</t>
  </si>
  <si>
    <t>Grade 12, Curriculum Coverage [Mechanical Technology]</t>
  </si>
  <si>
    <t>Grade 12, Curriculum Coverage [Music]</t>
  </si>
  <si>
    <t>Grade 12, Curriculum Coverage [Physical Sciences]</t>
  </si>
  <si>
    <t>Grade 12, Curriculum Coverage [Religion Studies]</t>
  </si>
  <si>
    <t>Grade 12, Curriculum Coverage [seSotho First Additional Language]</t>
  </si>
  <si>
    <t>Grade 12, Curriculum Coverage [seSotho Home Language]</t>
  </si>
  <si>
    <t>Grade 12, Curriculum Coverage [Technical Mathematics]</t>
  </si>
  <si>
    <t>Grade 12, Curriculum Coverage [Technical Sciences]</t>
  </si>
  <si>
    <t>Grade 12, Curriculum Coverage [Tourism]</t>
  </si>
  <si>
    <t>Grade 12, Curriculum Coverage [Visual Arts]</t>
  </si>
  <si>
    <t>Comments</t>
  </si>
  <si>
    <t>dvorster@hphs.co.za</t>
  </si>
  <si>
    <t>Buffalo City</t>
  </si>
  <si>
    <t>HUDSON PARK HIGH SCHOOL</t>
  </si>
  <si>
    <t>MR D VORSTER</t>
  </si>
  <si>
    <t>Report 1: 30 April 2019</t>
  </si>
  <si>
    <t>According to teaching plan</t>
  </si>
  <si>
    <t>manzezulusss@gmail.com</t>
  </si>
  <si>
    <t>Chris Hani West</t>
  </si>
  <si>
    <t>Manzezulu SSS</t>
  </si>
  <si>
    <t>Hobongwana PP</t>
  </si>
  <si>
    <t>±1 week behind</t>
  </si>
  <si>
    <t>±2 weeks behind</t>
  </si>
  <si>
    <t>mrukekwe@gmail.com</t>
  </si>
  <si>
    <t>Thembalesizwe sss</t>
  </si>
  <si>
    <t>Anthony Ukekwe</t>
  </si>
  <si>
    <t>Coverage of 2nd term work is behind by one week</t>
  </si>
  <si>
    <t>head@portrex.co.za</t>
  </si>
  <si>
    <t>PORT REX T.H.S.</t>
  </si>
  <si>
    <t>ETTIENE THERON</t>
  </si>
  <si>
    <t>headmaster@selborne.co.za</t>
  </si>
  <si>
    <t>Selborne College</t>
  </si>
  <si>
    <t>A.C. Dewar</t>
  </si>
  <si>
    <t>Subjects that are behind indicate being able to catch up</t>
  </si>
  <si>
    <t>200500208@ecschools.org.za</t>
  </si>
  <si>
    <t>Alfred Nzo East</t>
  </si>
  <si>
    <t>Enyanisweni S.S.S</t>
  </si>
  <si>
    <t>±4 weeks behind</t>
  </si>
  <si>
    <t>breidbachsss@gmail.com</t>
  </si>
  <si>
    <t>Educators have extra classes on weekdays to catch up.</t>
  </si>
  <si>
    <t>buchuletech@gmail.com</t>
  </si>
  <si>
    <t>Buchule Technical High</t>
  </si>
  <si>
    <t>Mr Siseko Mapekula</t>
  </si>
  <si>
    <t>083 244 5998</t>
  </si>
  <si>
    <t>200501457@ecschools.org.za</t>
  </si>
  <si>
    <t>Nomagqwathekana Comp.Tech</t>
  </si>
  <si>
    <t>NR Lukhozi</t>
  </si>
  <si>
    <t>083 741 7608</t>
  </si>
  <si>
    <t>The subjects behind are engaging in extra classes</t>
  </si>
  <si>
    <t>enqabenisecondaryschool@gmail.com</t>
  </si>
  <si>
    <t>Mayeza P.N.</t>
  </si>
  <si>
    <t>All subjects are according to the teaching plan, except Physical Sciences grade 10 and 11 and Life Sciences grade 11.</t>
  </si>
  <si>
    <t>jongilenompondo@gmail.com</t>
  </si>
  <si>
    <t>Amathole West</t>
  </si>
  <si>
    <t>Jongile Nompondo Public School</t>
  </si>
  <si>
    <t>Mr Nqulo ZC</t>
  </si>
  <si>
    <t>±3 weeks behind</t>
  </si>
  <si>
    <t>Most subjects are on target. Those which are behind have made arrangements to cover the shortfall.</t>
  </si>
  <si>
    <t>unathihs@gmail.com</t>
  </si>
  <si>
    <t>Mr XD Roman</t>
  </si>
  <si>
    <t>All teachers are on par with the syllabus.</t>
  </si>
  <si>
    <t>200501456@ecschools.org.za</t>
  </si>
  <si>
    <t>CANGCI COMP-TECH HIGH SCHOOL</t>
  </si>
  <si>
    <t>A.Z. NJOMI</t>
  </si>
  <si>
    <t>Term 2 syllabus covered, about 10% remaining topics will be covered during extra classes</t>
  </si>
  <si>
    <t>Principal.200500529@ecschools.org.za</t>
  </si>
  <si>
    <t>MAJAVU SECONDARY SCHOOL</t>
  </si>
  <si>
    <t>MADIKIZELA C</t>
  </si>
  <si>
    <t>The catch up plan is in place to those teachers that are behind.</t>
  </si>
  <si>
    <t>jimmvabaza@gmail.com</t>
  </si>
  <si>
    <t>Jim Mvabaza S.S.S.</t>
  </si>
  <si>
    <t>Nkumanda L.L.</t>
  </si>
  <si>
    <t>We are dedicated educators ,motivated and loving parents</t>
  </si>
  <si>
    <t>principal.200500849@ecschools.org.za</t>
  </si>
  <si>
    <t>ncura ss</t>
  </si>
  <si>
    <t>MD MVUNELO</t>
  </si>
  <si>
    <t>200500754@ecschool.org.za</t>
  </si>
  <si>
    <t>MPENI S.S.S</t>
  </si>
  <si>
    <t>MN MBEWANA</t>
  </si>
  <si>
    <t>200500712@ecshools.org.za</t>
  </si>
  <si>
    <t>Mncwathi S.S</t>
  </si>
  <si>
    <t>Z.A MGINGI</t>
  </si>
  <si>
    <t>200500013@ecschools.org.za</t>
  </si>
  <si>
    <t>BALENI SSS</t>
  </si>
  <si>
    <t>N. MSABANE</t>
  </si>
  <si>
    <t>200501282@ecschools.org.za</t>
  </si>
  <si>
    <t>Vulindlela Technical High School</t>
  </si>
  <si>
    <t>B.A. Siswana</t>
  </si>
  <si>
    <t>martinjh25@gmail.com</t>
  </si>
  <si>
    <t>Greenpoint Secondary</t>
  </si>
  <si>
    <t>J.Martin</t>
  </si>
  <si>
    <t>200500583@ecschools.gov.za</t>
  </si>
  <si>
    <t>Marina Secondary School</t>
  </si>
  <si>
    <t>Mr S. Gabisa</t>
  </si>
  <si>
    <t>Teachers have put in extra hours to ensure that we are up to date with our curriculum coverage.</t>
  </si>
  <si>
    <t>All the subjects teachers that are behind in their respective teaching plans have their recovery plans ready to catch up . These teachers have made a commitment to have extra classes to catch up . I will monitor these recovery plans.</t>
  </si>
  <si>
    <t>B. Hlanzwa</t>
  </si>
  <si>
    <t>All subjects are on par, only one subject is behind but recovering promisingly.</t>
  </si>
  <si>
    <t>Breidbach Senior Secondary School</t>
  </si>
  <si>
    <t>Mr. L. J. Mara</t>
  </si>
  <si>
    <t>Enqabeni SSS</t>
  </si>
  <si>
    <t>Unathi High School</t>
  </si>
  <si>
    <t>The curriculum is being covered by doing extra classes</t>
  </si>
  <si>
    <t>office@westbankschool.co.za</t>
  </si>
  <si>
    <t>West Bank High School</t>
  </si>
  <si>
    <t>Mr T. Dreyer</t>
  </si>
  <si>
    <t>somerfees@burgersdorp.co.za</t>
  </si>
  <si>
    <t>Joe Gqabi</t>
  </si>
  <si>
    <t>BURGERSDORP HIGH SCHOOL</t>
  </si>
  <si>
    <t>MR G VAN ROOYEN</t>
  </si>
  <si>
    <t>belgraviartcentre@telkomsa.net</t>
  </si>
  <si>
    <t>Belgravia Art Centre</t>
  </si>
  <si>
    <t>Mrs Terry Schultz</t>
  </si>
  <si>
    <t>All teaching going according to plan and up to date.</t>
  </si>
  <si>
    <t>principal@tarkahigh.co.za</t>
  </si>
  <si>
    <t>TARKASTAD HIGH</t>
  </si>
  <si>
    <t>GJ KITCHING</t>
  </si>
  <si>
    <t>principal@grhs.co.za</t>
  </si>
  <si>
    <t>GEORGE RANDELL HIGH SCHOOL</t>
  </si>
  <si>
    <t>Mr CJ Grobler</t>
  </si>
  <si>
    <t>tvb@htsnewtonths.co.za</t>
  </si>
  <si>
    <t>Nelson Mandela</t>
  </si>
  <si>
    <t>Newton THS</t>
  </si>
  <si>
    <t>TJ van Brouwershaven</t>
  </si>
  <si>
    <t>vukuzenzelespeschl@webmail.co.za</t>
  </si>
  <si>
    <t>Vukuzenzele Special School</t>
  </si>
  <si>
    <t>M.H Ncamani</t>
  </si>
  <si>
    <t>073 5346 744</t>
  </si>
  <si>
    <t>principal@beaconhurst.co.za</t>
  </si>
  <si>
    <t>Beaconhurst School</t>
  </si>
  <si>
    <t>Aubrey Norman</t>
  </si>
  <si>
    <t>All subjects are on track.</t>
  </si>
  <si>
    <t>principal.200600705@ecschools.org.za</t>
  </si>
  <si>
    <t>Raymond Mhlaba SSS</t>
  </si>
  <si>
    <t>Mr C.G.A. Lekas</t>
  </si>
  <si>
    <t>Alfred Nzo West</t>
  </si>
  <si>
    <t>Amathole East</t>
  </si>
  <si>
    <t>Chris Hani East</t>
  </si>
  <si>
    <t>OR Tambo Coastal</t>
  </si>
  <si>
    <t>OR Tambo Inland</t>
  </si>
  <si>
    <t>Sarah Baartman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</si>
</sst>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6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0" fillId="3" borderId="1" xfId="0" applyFont="1" applyFill="1" applyBorder="1" applyAlignment="1"/>
    <xf numFmtId="0" fontId="0" fillId="4" borderId="1" xfId="0" applyFont="1" applyFill="1" applyBorder="1" applyAlignment="1"/>
    <xf numFmtId="0" fontId="0" fillId="6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quotePrefix="1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4" borderId="1" xfId="0" applyFont="1" applyFill="1" applyBorder="1" applyAlignment="1"/>
    <xf numFmtId="0" fontId="2" fillId="0" borderId="1" xfId="0" applyFont="1" applyBorder="1" applyAlignment="1"/>
    <xf numFmtId="0" fontId="2" fillId="7" borderId="1" xfId="0" applyFont="1" applyFill="1" applyBorder="1" applyAlignment="1"/>
    <xf numFmtId="0" fontId="3" fillId="5" borderId="1" xfId="0" applyFont="1" applyFill="1" applyBorder="1" applyAlignment="1"/>
    <xf numFmtId="22" fontId="4" fillId="0" borderId="2" xfId="0" applyNumberFormat="1" applyFont="1" applyBorder="1" applyAlignment="1">
      <alignment horizontal="right" shrinkToFit="1"/>
    </xf>
    <xf numFmtId="0" fontId="4" fillId="0" borderId="2" xfId="0" applyFont="1" applyBorder="1" applyAlignment="1">
      <alignment shrinkToFit="1"/>
    </xf>
    <xf numFmtId="0" fontId="4" fillId="0" borderId="2" xfId="0" applyFont="1" applyBorder="1" applyAlignment="1">
      <alignment horizontal="right" shrinkToFit="1"/>
    </xf>
    <xf numFmtId="0" fontId="4" fillId="0" borderId="2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0" fillId="5" borderId="1" xfId="0" applyFont="1" applyFill="1" applyBorder="1" applyAlignment="1"/>
    <xf numFmtId="0" fontId="4" fillId="8" borderId="2" xfId="0" applyFont="1" applyFill="1" applyBorder="1" applyAlignment="1">
      <alignment shrinkToFit="1"/>
    </xf>
    <xf numFmtId="0" fontId="4" fillId="2" borderId="2" xfId="0" applyFont="1" applyFill="1" applyBorder="1" applyAlignment="1">
      <alignment shrinkToFit="1"/>
    </xf>
    <xf numFmtId="0" fontId="4" fillId="3" borderId="2" xfId="0" applyFont="1" applyFill="1" applyBorder="1" applyAlignment="1">
      <alignment shrinkToFit="1"/>
    </xf>
    <xf numFmtId="0" fontId="4" fillId="4" borderId="2" xfId="0" applyFont="1" applyFill="1" applyBorder="1" applyAlignment="1">
      <alignment shrinkToFit="1"/>
    </xf>
    <xf numFmtId="0" fontId="4" fillId="0" borderId="0" xfId="0" applyFont="1" applyAlignment="1">
      <alignment vertical="center" wrapText="1"/>
    </xf>
    <xf numFmtId="0" fontId="5" fillId="5" borderId="1" xfId="0" applyFont="1" applyFill="1" applyBorder="1" applyAlignment="1"/>
    <xf numFmtId="0" fontId="3" fillId="9" borderId="0" xfId="0" applyFont="1" applyFill="1" applyAlignment="1"/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070C0"/>
      </font>
      <fill>
        <patternFill>
          <bgColor theme="4" tint="0.39994506668294322"/>
        </patternFill>
      </fill>
    </dxf>
    <dxf>
      <font>
        <b/>
        <i val="0"/>
        <color theme="1" tint="0.34998626667073579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Accounting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435-4BF5-A736-CC4CF579BFE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0D-4FFC-8B74-E31F7BB8BFA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0D-4FFC-8B74-E31F7BB8BFA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0D-4FFC-8B74-E31F7BB8BFA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435-4BF5-A736-CC4CF579BF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FET!$I$44:$I$48</c:f>
            </c:numRef>
          </c:val>
          <c:extLst>
            <c:ext xmlns:c16="http://schemas.microsoft.com/office/drawing/2014/chart" uri="{C3380CC4-5D6E-409C-BE32-E72D297353CC}">
              <c16:uniqueId val="{00000000-B435-4BF5-A736-CC4CF579B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Computer Applications Technology (CAT)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FDE-4AED-B2C4-539EAB94450F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FDE-4AED-B2C4-539EAB94450F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FDE-4AED-B2C4-539EAB9445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FDE-4AED-B2C4-539EAB94450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DE-4AED-B2C4-539EAB94450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FDE-4AED-B2C4-539EAB9445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FET!$R$44:$R$49</c:f>
            </c:numRef>
          </c:val>
          <c:extLst>
            <c:ext xmlns:c16="http://schemas.microsoft.com/office/drawing/2014/chart" uri="{C3380CC4-5D6E-409C-BE32-E72D297353CC}">
              <c16:uniqueId val="{0000000C-BFDE-4AED-B2C4-539EAB94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1D6-4B25-918A-5393A182E3F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D6-4B25-918A-5393A182E3F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1D6-4B25-918A-5393A182E3F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1D6-4B25-918A-5393A182E3F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1D6-4B25-918A-5393A182E3F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1D6-4B25-918A-5393A182E3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FET!$DD$44:$DD$48</c:f>
            </c:numRef>
          </c:val>
          <c:extLst>
            <c:ext xmlns:c16="http://schemas.microsoft.com/office/drawing/2014/chart" uri="{C3380CC4-5D6E-409C-BE32-E72D297353CC}">
              <c16:uniqueId val="{0000000C-D1D6-4B25-918A-5393A182E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AA-4425-827E-F88331C96AD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AA-4425-827E-F88331C96AD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9AA-4425-827E-F88331C96AD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9AA-4425-827E-F88331C96AD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9AA-4425-827E-F88331C96AD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9AA-4425-827E-F88331C96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FET!$DE$44:$DE$48</c:f>
            </c:numRef>
          </c:val>
          <c:extLst>
            <c:ext xmlns:c16="http://schemas.microsoft.com/office/drawing/2014/chart" uri="{C3380CC4-5D6E-409C-BE32-E72D297353CC}">
              <c16:uniqueId val="{0000000C-79AA-4425-827E-F88331C96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Hospitality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A6D-4489-B43D-7C3295352DB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A6D-4489-B43D-7C3295352DB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A6D-4489-B43D-7C3295352DB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A6D-4489-B43D-7C3295352DB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A6D-4489-B43D-7C3295352DB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A6D-4489-B43D-7C3295352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FET!$DF$44:$DF$48</c:f>
            </c:numRef>
          </c:val>
          <c:extLst>
            <c:ext xmlns:c16="http://schemas.microsoft.com/office/drawing/2014/chart" uri="{C3380CC4-5D6E-409C-BE32-E72D297353CC}">
              <c16:uniqueId val="{0000000C-5A6D-4489-B43D-7C329535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Information Technology (IT)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610-4C66-95C1-74C3C6DEABE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610-4C66-95C1-74C3C6DEABE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610-4C66-95C1-74C3C6DEABE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610-4C66-95C1-74C3C6DEABE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610-4C66-95C1-74C3C6DEABE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610-4C66-95C1-74C3C6DEAB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FET!$DG$44:$DG$48</c:f>
            </c:numRef>
          </c:val>
          <c:extLst>
            <c:ext xmlns:c16="http://schemas.microsoft.com/office/drawing/2014/chart" uri="{C3380CC4-5D6E-409C-BE32-E72D297353CC}">
              <c16:uniqueId val="{0000000C-B610-4C66-95C1-74C3C6DE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5C-4443-96F6-3C0CC2CA05C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5C-4443-96F6-3C0CC2CA05C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45C-4443-96F6-3C0CC2CA05C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45C-4443-96F6-3C0CC2CA05C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45C-4443-96F6-3C0CC2CA05C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45C-4443-96F6-3C0CC2CA05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FET!$DH$44:$DH$48</c:f>
            </c:numRef>
          </c:val>
          <c:extLst>
            <c:ext xmlns:c16="http://schemas.microsoft.com/office/drawing/2014/chart" uri="{C3380CC4-5D6E-409C-BE32-E72D297353CC}">
              <c16:uniqueId val="{0000000C-245C-4443-96F6-3C0CC2CA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595-443F-9BD0-B89A6396B7F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595-443F-9BD0-B89A6396B7F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595-443F-9BD0-B89A6396B7F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595-443F-9BD0-B89A6396B7F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595-443F-9BD0-B89A6396B7F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595-443F-9BD0-B89A6396B7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FET!$DI$44:$DI$48</c:f>
            </c:numRef>
          </c:val>
          <c:extLst>
            <c:ext xmlns:c16="http://schemas.microsoft.com/office/drawing/2014/chart" uri="{C3380CC4-5D6E-409C-BE32-E72D297353CC}">
              <c16:uniqueId val="{0000000C-C595-443F-9BD0-B89A639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Orientation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68-4EC1-86AB-A3CF6CEC38C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68-4EC1-86AB-A3CF6CEC38C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E68-4EC1-86AB-A3CF6CEC38C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E68-4EC1-86AB-A3CF6CEC38C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E68-4EC1-86AB-A3CF6CEC38C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E68-4EC1-86AB-A3CF6CEC38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FET!$DJ$44:$DJ$48</c:f>
            </c:numRef>
          </c:val>
          <c:extLst>
            <c:ext xmlns:c16="http://schemas.microsoft.com/office/drawing/2014/chart" uri="{C3380CC4-5D6E-409C-BE32-E72D297353CC}">
              <c16:uniqueId val="{0000000C-8E68-4EC1-86AB-A3CF6CEC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D1-4D52-9E72-5574AAB1E11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D1-4D52-9E72-5574AAB1E11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D1-4D52-9E72-5574AAB1E11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D1-4D52-9E72-5574AAB1E11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3D1-4D52-9E72-5574AAB1E11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3D1-4D52-9E72-5574AAB1E1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FET!$DK$44:$DK$48</c:f>
            </c:numRef>
          </c:val>
          <c:extLst>
            <c:ext xmlns:c16="http://schemas.microsoft.com/office/drawing/2014/chart" uri="{C3380CC4-5D6E-409C-BE32-E72D297353CC}">
              <c16:uniqueId val="{0000000C-93D1-4D52-9E72-5574AAB1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D8B-4DAB-B03B-F20AA39A89C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D8B-4DAB-B03B-F20AA39A89C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D8B-4DAB-B03B-F20AA39A89C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D8B-4DAB-B03B-F20AA39A89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D8B-4DAB-B03B-F20AA39A89C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D8B-4DAB-B03B-F20AA39A89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FET!$DL$44:$DL$48</c:f>
            </c:numRef>
          </c:val>
          <c:extLst>
            <c:ext xmlns:c16="http://schemas.microsoft.com/office/drawing/2014/chart" uri="{C3380CC4-5D6E-409C-BE32-E72D297353CC}">
              <c16:uniqueId val="{0000000C-5D8B-4DAB-B03B-F20AA39A8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Mathematical Literacy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4F-4628-837B-5ACEEE98B2C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4F-4628-837B-5ACEEE98B2C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4F-4628-837B-5ACEEE98B2C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4F-4628-837B-5ACEEE98B2C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4F-4628-837B-5ACEEE98B2C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4F-4628-837B-5ACEEE98B2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FET!$DM$44:$DM$48</c:f>
            </c:numRef>
          </c:val>
          <c:extLst>
            <c:ext xmlns:c16="http://schemas.microsoft.com/office/drawing/2014/chart" uri="{C3380CC4-5D6E-409C-BE32-E72D297353CC}">
              <c16:uniqueId val="{0000000C-F34F-4628-837B-5ACEEE98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Consumer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87E-4333-BA3F-FDC8852975E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87E-4333-BA3F-FDC8852975E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87E-4333-BA3F-FDC8852975E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87E-4333-BA3F-FDC8852975E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87E-4333-BA3F-FDC8852975E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87E-4333-BA3F-FDC8852975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FET!$S$44:$S$49</c:f>
            </c:numRef>
          </c:val>
          <c:extLst>
            <c:ext xmlns:c16="http://schemas.microsoft.com/office/drawing/2014/chart" uri="{C3380CC4-5D6E-409C-BE32-E72D297353CC}">
              <c16:uniqueId val="{0000000C-F87E-4333-BA3F-FDC88529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2E-49F0-89C8-BDCDD50227E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2E-49F0-89C8-BDCDD50227E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2E-49F0-89C8-BDCDD50227E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2E-49F0-89C8-BDCDD50227E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2E-49F0-89C8-BDCDD50227E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2E-49F0-89C8-BDCDD50227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FET!$DN$44:$DN$48</c:f>
            </c:numRef>
          </c:val>
          <c:extLst>
            <c:ext xmlns:c16="http://schemas.microsoft.com/office/drawing/2014/chart" uri="{C3380CC4-5D6E-409C-BE32-E72D297353CC}">
              <c16:uniqueId val="{0000000C-082E-49F0-89C8-BDCDD502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5B0-4649-BC16-47866FB0D06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5B0-4649-BC16-47866FB0D06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5B0-4649-BC16-47866FB0D06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5B0-4649-BC16-47866FB0D06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5B0-4649-BC16-47866FB0D06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5B0-4649-BC16-47866FB0D0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FET!$DO$44:$DO$48</c:f>
            </c:numRef>
          </c:val>
          <c:extLst>
            <c:ext xmlns:c16="http://schemas.microsoft.com/office/drawing/2014/chart" uri="{C3380CC4-5D6E-409C-BE32-E72D297353CC}">
              <c16:uniqueId val="{0000000C-E5B0-4649-BC16-47866FB0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Music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8FC-4F02-8534-32758B64096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8FC-4F02-8534-32758B64096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8FC-4F02-8534-32758B64096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8FC-4F02-8534-32758B64096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8FC-4F02-8534-32758B640969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8FC-4F02-8534-32758B6409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FET!$DP$44:$DP$48</c:f>
            </c:numRef>
          </c:val>
          <c:extLst>
            <c:ext xmlns:c16="http://schemas.microsoft.com/office/drawing/2014/chart" uri="{C3380CC4-5D6E-409C-BE32-E72D297353CC}">
              <c16:uniqueId val="{0000000C-D8FC-4F02-8534-32758B640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Physical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E06-42FD-AF16-790575F863E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E06-42FD-AF16-790575F863E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E06-42FD-AF16-790575F863E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E06-42FD-AF16-790575F863E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E06-42FD-AF16-790575F863E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E06-42FD-AF16-790575F863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FET!$DQ$44:$DQ$48</c:f>
            </c:numRef>
          </c:val>
          <c:extLst>
            <c:ext xmlns:c16="http://schemas.microsoft.com/office/drawing/2014/chart" uri="{C3380CC4-5D6E-409C-BE32-E72D297353CC}">
              <c16:uniqueId val="{0000000C-2E06-42FD-AF16-790575F86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E30-4A68-A8A9-3D3B588F45D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E30-4A68-A8A9-3D3B588F45D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E30-4A68-A8A9-3D3B588F45D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E30-4A68-A8A9-3D3B588F45D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E30-4A68-A8A9-3D3B588F45D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E30-4A68-A8A9-3D3B588F4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FET!$DR$44:$DR$48</c:f>
            </c:numRef>
          </c:val>
          <c:extLst>
            <c:ext xmlns:c16="http://schemas.microsoft.com/office/drawing/2014/chart" uri="{C3380CC4-5D6E-409C-BE32-E72D297353CC}">
              <c16:uniqueId val="{0000000C-5E30-4A68-A8A9-3D3B588F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26A-481C-B687-EAD4BE7EAA9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26A-481C-B687-EAD4BE7EAA9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26A-481C-B687-EAD4BE7EAA9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26A-481C-B687-EAD4BE7EAA9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26A-481C-B687-EAD4BE7EAA9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26A-481C-B687-EAD4BE7EAA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FET!$DS$44:$DS$48</c:f>
            </c:numRef>
          </c:val>
          <c:extLst>
            <c:ext xmlns:c16="http://schemas.microsoft.com/office/drawing/2014/chart" uri="{C3380CC4-5D6E-409C-BE32-E72D297353CC}">
              <c16:uniqueId val="{0000000C-726A-481C-B687-EAD4BE7EA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CA9-48BD-9EF8-EB5406FB8B9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CA9-48BD-9EF8-EB5406FB8B9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CA9-48BD-9EF8-EB5406FB8B9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CA9-48BD-9EF8-EB5406FB8B9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CA9-48BD-9EF8-EB5406FB8B9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CA9-48BD-9EF8-EB5406FB8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FET!$DT$44:$DT$48</c:f>
            </c:numRef>
          </c:val>
          <c:extLst>
            <c:ext xmlns:c16="http://schemas.microsoft.com/office/drawing/2014/chart" uri="{C3380CC4-5D6E-409C-BE32-E72D297353CC}">
              <c16:uniqueId val="{0000000C-1CA9-48BD-9EF8-EB5406FB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E44-4C1C-A6AA-C94E98F175B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E44-4C1C-A6AA-C94E98F175B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E44-4C1C-A6AA-C94E98F175B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E44-4C1C-A6AA-C94E98F175B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E44-4C1C-A6AA-C94E98F175B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E44-4C1C-A6AA-C94E98F175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FET!$DU$44:$DU$48</c:f>
            </c:numRef>
          </c:val>
          <c:extLst>
            <c:ext xmlns:c16="http://schemas.microsoft.com/office/drawing/2014/chart" uri="{C3380CC4-5D6E-409C-BE32-E72D297353CC}">
              <c16:uniqueId val="{0000000C-4E44-4C1C-A6AA-C94E98F17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37-4A6B-B84D-6DBB784562D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37-4A6B-B84D-6DBB784562D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E37-4A6B-B84D-6DBB784562D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E37-4A6B-B84D-6DBB784562D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E37-4A6B-B84D-6DBB784562D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E37-4A6B-B84D-6DBB78456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FET!$DV$44:$DV$48</c:f>
            </c:numRef>
          </c:val>
          <c:extLst>
            <c:ext xmlns:c16="http://schemas.microsoft.com/office/drawing/2014/chart" uri="{C3380CC4-5D6E-409C-BE32-E72D297353CC}">
              <c16:uniqueId val="{0000000C-8E37-4A6B-B84D-6DBB7845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Tourism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3AF-400B-BC1E-62088B01F7FF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3AF-400B-BC1E-62088B01F7FF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3AF-400B-BC1E-62088B01F7F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3AF-400B-BC1E-62088B01F7F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3AF-400B-BC1E-62088B01F7F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3AF-400B-BC1E-62088B01F7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FET!$DW$44:$DW$48</c:f>
            </c:numRef>
          </c:val>
          <c:extLst>
            <c:ext xmlns:c16="http://schemas.microsoft.com/office/drawing/2014/chart" uri="{C3380CC4-5D6E-409C-BE32-E72D297353CC}">
              <c16:uniqueId val="{0000000C-E3AF-400B-BC1E-62088B01F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Dance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F7E-42B8-B78A-A3E318D0C9A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F7E-42B8-B78A-A3E318D0C9A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F7E-42B8-B78A-A3E318D0C9A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F7E-42B8-B78A-A3E318D0C9A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F7E-42B8-B78A-A3E318D0C9A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F7E-42B8-B78A-A3E318D0C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FET!$T$44:$T$49</c:f>
            </c:numRef>
          </c:val>
          <c:extLst>
            <c:ext xmlns:c16="http://schemas.microsoft.com/office/drawing/2014/chart" uri="{C3380CC4-5D6E-409C-BE32-E72D297353CC}">
              <c16:uniqueId val="{0000000C-DF7E-42B8-B78A-A3E318D0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Responses per District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FET!$B$44:$B$55</c:f>
            </c:strRef>
          </c:cat>
          <c:val>
            <c:numRef>
              <c:f>FET!$C$44:$C$55</c:f>
            </c:numRef>
          </c:val>
          <c:extLst>
            <c:ext xmlns:c16="http://schemas.microsoft.com/office/drawing/2014/chart" uri="{C3380CC4-5D6E-409C-BE32-E72D297353CC}">
              <c16:uniqueId val="{00000000-78C9-4435-8FEA-760C55CE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809551"/>
        <c:axId val="529821199"/>
        <c:axId val="0"/>
      </c:bar3DChart>
      <c:catAx>
        <c:axId val="52980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821199"/>
        <c:crosses val="autoZero"/>
        <c:auto val="1"/>
        <c:lblAlgn val="ctr"/>
        <c:lblOffset val="100"/>
        <c:noMultiLvlLbl val="0"/>
      </c:catAx>
      <c:valAx>
        <c:axId val="52982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80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Visual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67-4DEB-A323-32FDFEC6BF2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67-4DEB-A323-32FDFEC6BF2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67-4DEB-A323-32FDFEC6BF2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67-4DEB-A323-32FDFEC6BF2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67-4DEB-A323-32FDFEC6BF2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67-4DEB-A323-32FDFEC6BF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FET!$DX$44:$DX$48</c:f>
            </c:numRef>
          </c:val>
          <c:extLst>
            <c:ext xmlns:c16="http://schemas.microsoft.com/office/drawing/2014/chart" uri="{C3380CC4-5D6E-409C-BE32-E72D297353CC}">
              <c16:uniqueId val="{0000000C-0F67-4DEB-A323-32FDFEC6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5A8-416D-B2A4-0726DE503FD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5A8-416D-B2A4-0726DE503FD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5A8-416D-B2A4-0726DE503FD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5A8-416D-B2A4-0726DE503FD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5A8-416D-B2A4-0726DE503FD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5A8-416D-B2A4-0726DE503F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FET!$U$44:$U$49</c:f>
            </c:numRef>
          </c:val>
          <c:extLst>
            <c:ext xmlns:c16="http://schemas.microsoft.com/office/drawing/2014/chart" uri="{C3380CC4-5D6E-409C-BE32-E72D297353CC}">
              <c16:uniqueId val="{0000000C-15A8-416D-B2A4-0726DE503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Dramatic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D8-4A66-8B66-5F1204CDD19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D8-4A66-8B66-5F1204CDD19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D8-4A66-8B66-5F1204CDD19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D8-4A66-8B66-5F1204CDD1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3D8-4A66-8B66-5F1204CDD19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3D8-4A66-8B66-5F1204CDD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FET!$V$44:$V$49</c:f>
            </c:numRef>
          </c:val>
          <c:extLst>
            <c:ext xmlns:c16="http://schemas.microsoft.com/office/drawing/2014/chart" uri="{C3380CC4-5D6E-409C-BE32-E72D297353CC}">
              <c16:uniqueId val="{0000000C-A3D8-4A66-8B66-5F1204CD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C4-43AE-8B97-F1239278412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C4-43AE-8B97-F1239278412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C4-43AE-8B97-F1239278412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C4-43AE-8B97-F1239278412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C4-43AE-8B97-F1239278412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C4-43AE-8B97-F123927841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FET!$W$44:$W$49</c:f>
            </c:numRef>
          </c:val>
          <c:extLst>
            <c:ext xmlns:c16="http://schemas.microsoft.com/office/drawing/2014/chart" uri="{C3380CC4-5D6E-409C-BE32-E72D297353CC}">
              <c16:uniqueId val="{0000000C-FDC4-43AE-8B97-F1239278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59-4C1B-8992-A12F7A105E8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59-4C1B-8992-A12F7A105E8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859-4C1B-8992-A12F7A105E8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859-4C1B-8992-A12F7A105E8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859-4C1B-8992-A12F7A105E8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859-4C1B-8992-A12F7A105E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FET!$X$44:$X$49</c:f>
            </c:numRef>
          </c:val>
          <c:extLst>
            <c:ext xmlns:c16="http://schemas.microsoft.com/office/drawing/2014/chart" uri="{C3380CC4-5D6E-409C-BE32-E72D297353CC}">
              <c16:uniqueId val="{0000000C-2859-4C1B-8992-A12F7A105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Graphics and 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A94-4A31-BD25-57CD5649185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A94-4A31-BD25-57CD5649185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A94-4A31-BD25-57CD5649185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A94-4A31-BD25-57CD5649185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A94-4A31-BD25-57CD5649185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A94-4A31-BD25-57CD564918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FET!$Y$44:$Y$49</c:f>
            </c:numRef>
          </c:val>
          <c:extLst>
            <c:ext xmlns:c16="http://schemas.microsoft.com/office/drawing/2014/chart" uri="{C3380CC4-5D6E-409C-BE32-E72D297353CC}">
              <c16:uniqueId val="{0000000C-1A94-4A31-BD25-57CD56491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264-4C25-9273-AB85BA647C2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264-4C25-9273-AB85BA647C2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264-4C25-9273-AB85BA647C2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264-4C25-9273-AB85BA647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264-4C25-9273-AB85BA647C2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264-4C25-9273-AB85BA647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FET!$Z$44:$Z$49</c:f>
            </c:numRef>
          </c:val>
          <c:extLst>
            <c:ext xmlns:c16="http://schemas.microsoft.com/office/drawing/2014/chart" uri="{C3380CC4-5D6E-409C-BE32-E72D297353CC}">
              <c16:uniqueId val="{0000000C-D264-4C25-9273-AB85BA647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6D2-4F79-9CE9-88671C505E2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6D2-4F79-9CE9-88671C505E2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6D2-4F79-9CE9-88671C505E2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6D2-4F79-9CE9-88671C505E2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6D2-4F79-9CE9-88671C505E2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6D2-4F79-9CE9-88671C505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FET!$AA$44:$AA$49</c:f>
            </c:numRef>
          </c:val>
          <c:extLst>
            <c:ext xmlns:c16="http://schemas.microsoft.com/office/drawing/2014/chart" uri="{C3380CC4-5D6E-409C-BE32-E72D297353CC}">
              <c16:uniqueId val="{0000000C-36D2-4F79-9CE9-88671C505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Eerste Addisionele 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4D4-4D75-8495-FB4B8C03B5B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4D4-4D75-8495-FB4B8C03B5B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4D4-4D75-8495-FB4B8C03B5B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4D4-4D75-8495-FB4B8C03B5B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4D4-4D75-8495-FB4B8C03B5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FET!$J$44:$J$48</c:f>
            </c:numRef>
          </c:val>
          <c:extLst>
            <c:ext xmlns:c16="http://schemas.microsoft.com/office/drawing/2014/chart" uri="{C3380CC4-5D6E-409C-BE32-E72D297353CC}">
              <c16:uniqueId val="{0000000A-14D4-4D75-8495-FB4B8C03B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438-4316-89E7-C762C70B5DE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438-4316-89E7-C762C70B5DE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438-4316-89E7-C762C70B5DE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438-4316-89E7-C762C70B5DE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438-4316-89E7-C762C70B5DE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438-4316-89E7-C762C70B5D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FET!$AB$44:$AB$49</c:f>
            </c:numRef>
          </c:val>
          <c:extLst>
            <c:ext xmlns:c16="http://schemas.microsoft.com/office/drawing/2014/chart" uri="{C3380CC4-5D6E-409C-BE32-E72D297353CC}">
              <c16:uniqueId val="{0000000C-B438-4316-89E7-C762C70B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75-46DE-98BC-C4662CCF841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75-46DE-98BC-C4662CCF841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75-46DE-98BC-C4662CCF841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75-46DE-98BC-C4662CCF841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375-46DE-98BC-C4662CCF841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375-46DE-98BC-C4662CCF84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FET!$AC$44:$AC$49</c:f>
            </c:numRef>
          </c:val>
          <c:extLst>
            <c:ext xmlns:c16="http://schemas.microsoft.com/office/drawing/2014/chart" uri="{C3380CC4-5D6E-409C-BE32-E72D297353CC}">
              <c16:uniqueId val="{0000000C-9375-46DE-98BC-C4662CCF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Hospitality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278-4061-A65A-705637CF5EA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278-4061-A65A-705637CF5EA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278-4061-A65A-705637CF5EA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278-4061-A65A-705637CF5EA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278-4061-A65A-705637CF5EA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278-4061-A65A-705637CF5E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FET!$AD$44:$AD$49</c:f>
            </c:numRef>
          </c:val>
          <c:extLst>
            <c:ext xmlns:c16="http://schemas.microsoft.com/office/drawing/2014/chart" uri="{C3380CC4-5D6E-409C-BE32-E72D297353CC}">
              <c16:uniqueId val="{0000000C-6278-4061-A65A-705637CF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Information Technology (IT)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EBB-4345-B23B-6861F47BBFD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EBB-4345-B23B-6861F47BBFD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EBB-4345-B23B-6861F47BBFD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EBB-4345-B23B-6861F47BBFD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EBB-4345-B23B-6861F47BBFD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EBB-4345-B23B-6861F47BB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FET!$AE$44:$AE$49</c:f>
            </c:numRef>
          </c:val>
          <c:extLst>
            <c:ext xmlns:c16="http://schemas.microsoft.com/office/drawing/2014/chart" uri="{C3380CC4-5D6E-409C-BE32-E72D297353CC}">
              <c16:uniqueId val="{0000000C-7EBB-4345-B23B-6861F47BB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25-4D12-95ED-5962DA899D7F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25-4D12-95ED-5962DA899D7F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C25-4D12-95ED-5962DA899D7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C25-4D12-95ED-5962DA899D7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C25-4D12-95ED-5962DA899D7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C25-4D12-95ED-5962DA899D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FET!$AF$44:$AF$49</c:f>
            </c:numRef>
          </c:val>
          <c:extLst>
            <c:ext xmlns:c16="http://schemas.microsoft.com/office/drawing/2014/chart" uri="{C3380CC4-5D6E-409C-BE32-E72D297353CC}">
              <c16:uniqueId val="{0000000C-9C25-4D12-95ED-5962DA89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E78-415F-B388-A62CFDE772FF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E78-415F-B388-A62CFDE772FF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E78-415F-B388-A62CFDE772F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E78-415F-B388-A62CFDE772F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E78-415F-B388-A62CFDE772F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E78-415F-B388-A62CFDE772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FET!$AG$44:$AG$49</c:f>
            </c:numRef>
          </c:val>
          <c:extLst>
            <c:ext xmlns:c16="http://schemas.microsoft.com/office/drawing/2014/chart" uri="{C3380CC4-5D6E-409C-BE32-E72D297353CC}">
              <c16:uniqueId val="{0000000C-4E78-415F-B388-A62CFDE77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Orientation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2F8-4755-95E6-4A2C758B7DB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2F8-4755-95E6-4A2C758B7DB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2F8-4755-95E6-4A2C758B7DB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2F8-4755-95E6-4A2C758B7DB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2F8-4755-95E6-4A2C758B7DB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2F8-4755-95E6-4A2C758B7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FET!$AH$44:$AH$49</c:f>
            </c:numRef>
          </c:val>
          <c:extLst>
            <c:ext xmlns:c16="http://schemas.microsoft.com/office/drawing/2014/chart" uri="{C3380CC4-5D6E-409C-BE32-E72D297353CC}">
              <c16:uniqueId val="{0000000C-D2F8-4755-95E6-4A2C758B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960-4220-B000-D3DC0D1E29C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960-4220-B000-D3DC0D1E29C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960-4220-B000-D3DC0D1E29C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960-4220-B000-D3DC0D1E29C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960-4220-B000-D3DC0D1E29C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960-4220-B000-D3DC0D1E29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FET!$AI$44:$AI$49</c:f>
            </c:numRef>
          </c:val>
          <c:extLst>
            <c:ext xmlns:c16="http://schemas.microsoft.com/office/drawing/2014/chart" uri="{C3380CC4-5D6E-409C-BE32-E72D297353CC}">
              <c16:uniqueId val="{0000000C-E960-4220-B000-D3DC0D1E2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0C0-43F5-8C56-3A09B57E0B6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0C0-43F5-8C56-3A09B57E0B6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0C0-43F5-8C56-3A09B57E0B6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0C0-43F5-8C56-3A09B57E0B6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0C0-43F5-8C56-3A09B57E0B6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0C0-43F5-8C56-3A09B57E0B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FET!$AJ$44:$AJ$49</c:f>
            </c:numRef>
          </c:val>
          <c:extLst>
            <c:ext xmlns:c16="http://schemas.microsoft.com/office/drawing/2014/chart" uri="{C3380CC4-5D6E-409C-BE32-E72D297353CC}">
              <c16:uniqueId val="{0000000C-E0C0-43F5-8C56-3A09B57E0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Mathematical Literacy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17-48AF-B0AE-186847C24A8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17-48AF-B0AE-186847C24A8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D17-48AF-B0AE-186847C24A8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D17-48AF-B0AE-186847C24A8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D17-48AF-B0AE-186847C24A8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D17-48AF-B0AE-186847C24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FET!$AK$44:$AK$49</c:f>
            </c:numRef>
          </c:val>
          <c:extLst>
            <c:ext xmlns:c16="http://schemas.microsoft.com/office/drawing/2014/chart" uri="{C3380CC4-5D6E-409C-BE32-E72D297353CC}">
              <c16:uniqueId val="{0000000C-9D17-48AF-B0AE-186847C24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Huistaal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A3A-4947-98FC-7CAC6AA62B0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A3A-4947-98FC-7CAC6AA62B0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A3A-4947-98FC-7CAC6AA62B0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A3A-4947-98FC-7CAC6AA62B0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A3A-4947-98FC-7CAC6AA62B0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93E-4932-832B-D1EDDED57F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FET!$K$44:$K$49</c:f>
            </c:numRef>
          </c:val>
          <c:extLst>
            <c:ext xmlns:c16="http://schemas.microsoft.com/office/drawing/2014/chart" uri="{C3380CC4-5D6E-409C-BE32-E72D297353CC}">
              <c16:uniqueId val="{0000000A-DA3A-4947-98FC-7CAC6AA6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176-465F-8D21-A70AD3701E6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176-465F-8D21-A70AD3701E6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176-465F-8D21-A70AD3701E6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176-465F-8D21-A70AD3701E6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176-465F-8D21-A70AD3701E6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176-465F-8D21-A70AD3701E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FET!$AL$44:$AL$49</c:f>
            </c:numRef>
          </c:val>
          <c:extLst>
            <c:ext xmlns:c16="http://schemas.microsoft.com/office/drawing/2014/chart" uri="{C3380CC4-5D6E-409C-BE32-E72D297353CC}">
              <c16:uniqueId val="{0000000C-5176-465F-8D21-A70AD3701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56-494B-AF85-0E634D9B718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56-494B-AF85-0E634D9B718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356-494B-AF85-0E634D9B718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356-494B-AF85-0E634D9B718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356-494B-AF85-0E634D9B718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356-494B-AF85-0E634D9B7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FET!$AM$44:$AM$49</c:f>
            </c:numRef>
          </c:val>
          <c:extLst>
            <c:ext xmlns:c16="http://schemas.microsoft.com/office/drawing/2014/chart" uri="{C3380CC4-5D6E-409C-BE32-E72D297353CC}">
              <c16:uniqueId val="{0000000C-1356-494B-AF85-0E634D9B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Music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1F-428A-8E12-DE79C714DDB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1F-428A-8E12-DE79C714DDB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51F-428A-8E12-DE79C714DDB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51F-428A-8E12-DE79C714DDB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51F-428A-8E12-DE79C714DDB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51F-428A-8E12-DE79C714D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FET!$AN$44:$AN$48</c:f>
            </c:numRef>
          </c:val>
          <c:extLst>
            <c:ext xmlns:c16="http://schemas.microsoft.com/office/drawing/2014/chart" uri="{C3380CC4-5D6E-409C-BE32-E72D297353CC}">
              <c16:uniqueId val="{0000000C-F51F-428A-8E12-DE79C714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Physical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BD-43D7-9293-2D4EA16FD6E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BD-43D7-9293-2D4EA16FD6E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BD-43D7-9293-2D4EA16FD6E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0BD-43D7-9293-2D4EA16FD6E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0BD-43D7-9293-2D4EA16FD6E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0BD-43D7-9293-2D4EA16FD6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FET!$AO$44:$AO$48</c:f>
            </c:numRef>
          </c:val>
          <c:extLst>
            <c:ext xmlns:c16="http://schemas.microsoft.com/office/drawing/2014/chart" uri="{C3380CC4-5D6E-409C-BE32-E72D297353CC}">
              <c16:uniqueId val="{0000000C-70BD-43D7-9293-2D4EA16FD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2F-4FDB-9250-AB49D33D865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2F-4FDB-9250-AB49D33D865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2F-4FDB-9250-AB49D33D865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12F-4FDB-9250-AB49D33D865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12F-4FDB-9250-AB49D33D865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12F-4FDB-9250-AB49D33D8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FET!$AP$44:$AP$48</c:f>
            </c:numRef>
          </c:val>
          <c:extLst>
            <c:ext xmlns:c16="http://schemas.microsoft.com/office/drawing/2014/chart" uri="{C3380CC4-5D6E-409C-BE32-E72D297353CC}">
              <c16:uniqueId val="{0000000C-C12F-4FDB-9250-AB49D33D8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26B-46E0-9FB7-77142D82831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26B-46E0-9FB7-77142D82831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6B-46E0-9FB7-77142D82831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26B-46E0-9FB7-77142D82831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26B-46E0-9FB7-77142D82831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26B-46E0-9FB7-77142D8283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FET!$AQ$44:$AQ$48</c:f>
            </c:numRef>
          </c:val>
          <c:extLst>
            <c:ext xmlns:c16="http://schemas.microsoft.com/office/drawing/2014/chart" uri="{C3380CC4-5D6E-409C-BE32-E72D297353CC}">
              <c16:uniqueId val="{0000000C-C26B-46E0-9FB7-77142D82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09D-4846-80AB-800F0747C1C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09D-4846-80AB-800F0747C1C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09D-4846-80AB-800F0747C1C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09D-4846-80AB-800F0747C1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09D-4846-80AB-800F0747C1C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09D-4846-80AB-800F0747C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FET!$AR$44:$AR$48</c:f>
            </c:numRef>
          </c:val>
          <c:extLst>
            <c:ext xmlns:c16="http://schemas.microsoft.com/office/drawing/2014/chart" uri="{C3380CC4-5D6E-409C-BE32-E72D297353CC}">
              <c16:uniqueId val="{0000000C-309D-4846-80AB-800F0747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1A1-475A-834B-69125F2DD72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1A1-475A-834B-69125F2DD72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1A1-475A-834B-69125F2DD72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1A1-475A-834B-69125F2DD72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1A1-475A-834B-69125F2DD72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1A1-475A-834B-69125F2DD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FET!$AS$44:$AS$48</c:f>
            </c:numRef>
          </c:val>
          <c:extLst>
            <c:ext xmlns:c16="http://schemas.microsoft.com/office/drawing/2014/chart" uri="{C3380CC4-5D6E-409C-BE32-E72D297353CC}">
              <c16:uniqueId val="{0000000C-B1A1-475A-834B-69125F2D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D4-4FF9-AE65-AC3F1473153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D4-4FF9-AE65-AC3F1473153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D4-4FF9-AE65-AC3F1473153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D4-4FF9-AE65-AC3F1473153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5D4-4FF9-AE65-AC3F1473153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5D4-4FF9-AE65-AC3F147315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FET!$AT$44:$AT$48</c:f>
            </c:numRef>
          </c:val>
          <c:extLst>
            <c:ext xmlns:c16="http://schemas.microsoft.com/office/drawing/2014/chart" uri="{C3380CC4-5D6E-409C-BE32-E72D297353CC}">
              <c16:uniqueId val="{0000000C-35D4-4FF9-AE65-AC3F1473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Tourism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4A0-44C1-B6DA-F6942313477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4A0-44C1-B6DA-F6942313477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4A0-44C1-B6DA-F6942313477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4A0-44C1-B6DA-F6942313477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4A0-44C1-B6DA-F6942313477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4A0-44C1-B6DA-F69423134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FET!$AU$44:$AU$48</c:f>
            </c:numRef>
          </c:val>
          <c:extLst>
            <c:ext xmlns:c16="http://schemas.microsoft.com/office/drawing/2014/chart" uri="{C3380CC4-5D6E-409C-BE32-E72D297353CC}">
              <c16:uniqueId val="{0000000C-14A0-44C1-B6DA-F6942313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Tweede</a:t>
            </a:r>
            <a:r>
              <a:rPr lang="en-US" baseline="0"/>
              <a:t> Addisionele Taal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547-4110-9420-C8985C124E2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547-4110-9420-C8985C124E2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547-4110-9420-C8985C124E2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547-4110-9420-C8985C124E2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547-4110-9420-C8985C124E2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547-4110-9420-C8985C124E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FET!$L$44:$L$49</c:f>
            </c:numRef>
          </c:val>
          <c:extLst>
            <c:ext xmlns:c16="http://schemas.microsoft.com/office/drawing/2014/chart" uri="{C3380CC4-5D6E-409C-BE32-E72D297353CC}">
              <c16:uniqueId val="{0000000C-D547-4110-9420-C8985C124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Visual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452-4455-95EC-09BC58A81AF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452-4455-95EC-09BC58A81AF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452-4455-95EC-09BC58A81AF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452-4455-95EC-09BC58A81AF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452-4455-95EC-09BC58A81AF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452-4455-95EC-09BC58A81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FET!$AV$44:$AV$48</c:f>
            </c:numRef>
          </c:val>
          <c:extLst>
            <c:ext xmlns:c16="http://schemas.microsoft.com/office/drawing/2014/chart" uri="{C3380CC4-5D6E-409C-BE32-E72D297353CC}">
              <c16:uniqueId val="{0000000C-B452-4455-95EC-09BC58A81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Accounting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5F-409D-B5D8-6C44EF330FA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5F-409D-B5D8-6C44EF330FA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05F-409D-B5D8-6C44EF330FA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05F-409D-B5D8-6C44EF330FA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05F-409D-B5D8-6C44EF330FA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05F-409D-B5D8-6C44EF330F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FET!$AW$44:$AW$48</c:f>
            </c:numRef>
          </c:val>
          <c:extLst>
            <c:ext xmlns:c16="http://schemas.microsoft.com/office/drawing/2014/chart" uri="{C3380CC4-5D6E-409C-BE32-E72D297353CC}">
              <c16:uniqueId val="{0000000C-805F-409D-B5D8-6C44EF330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Eerste Addisionele 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932-4C73-91C5-A3A444379D0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932-4C73-91C5-A3A444379D0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932-4C73-91C5-A3A444379D0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932-4C73-91C5-A3A444379D0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932-4C73-91C5-A3A444379D0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932-4C73-91C5-A3A444379D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FET!$AX$44:$AX$48</c:f>
            </c:numRef>
          </c:val>
          <c:extLst>
            <c:ext xmlns:c16="http://schemas.microsoft.com/office/drawing/2014/chart" uri="{C3380CC4-5D6E-409C-BE32-E72D297353CC}">
              <c16:uniqueId val="{0000000C-5932-4C73-91C5-A3A44437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Huistaal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05-4704-940E-364AE711265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05-4704-940E-364AE711265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05-4704-940E-364AE711265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05-4704-940E-364AE711265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05-4704-940E-364AE711265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05-4704-940E-364AE7112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FET!$AY$44:$AY$48</c:f>
            </c:numRef>
          </c:val>
          <c:extLst>
            <c:ext xmlns:c16="http://schemas.microsoft.com/office/drawing/2014/chart" uri="{C3380CC4-5D6E-409C-BE32-E72D297353CC}">
              <c16:uniqueId val="{0000000C-FD05-4704-940E-364AE7112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Tweede Addisionele 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F0-4981-AA8F-237A42FDAE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F0-4981-AA8F-237A42FDAE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F0-4981-AA8F-237A42FDAE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F0-4981-AA8F-237A42FDAE4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F0-4981-AA8F-237A42FDAE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F0-4981-AA8F-237A42FDAE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FET!$AZ$44:$AZ$48</c:f>
            </c:numRef>
          </c:val>
          <c:extLst>
            <c:ext xmlns:c16="http://schemas.microsoft.com/office/drawing/2014/chart" uri="{C3380CC4-5D6E-409C-BE32-E72D297353CC}">
              <c16:uniqueId val="{0000000C-FDF0-4981-AA8F-237A42FD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Management Practices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96-40C7-AC38-319D09E38A6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96-40C7-AC38-319D09E38A6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096-40C7-AC38-319D09E38A6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096-40C7-AC38-319D09E38A6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096-40C7-AC38-319D09E38A6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096-40C7-AC38-319D09E38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FET!$BA$44:$BA$48</c:f>
            </c:numRef>
          </c:val>
          <c:extLst>
            <c:ext xmlns:c16="http://schemas.microsoft.com/office/drawing/2014/chart" uri="{C3380CC4-5D6E-409C-BE32-E72D297353CC}">
              <c16:uniqueId val="{0000000C-8096-40C7-AC38-319D09E3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2A0-49AD-9BDB-4238724B1DD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2A0-49AD-9BDB-4238724B1DD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2A0-49AD-9BDB-4238724B1DD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2A0-49AD-9BDB-4238724B1DD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2A0-49AD-9BDB-4238724B1DD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2A0-49AD-9BDB-4238724B1D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FET!$BB$44:$BB$48</c:f>
            </c:numRef>
          </c:val>
          <c:extLst>
            <c:ext xmlns:c16="http://schemas.microsoft.com/office/drawing/2014/chart" uri="{C3380CC4-5D6E-409C-BE32-E72D297353CC}">
              <c16:uniqueId val="{0000000C-22A0-49AD-9BDB-4238724B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026-41BE-B1EE-7A9C0BDAEB5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026-41BE-B1EE-7A9C0BDAEB5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026-41BE-B1EE-7A9C0BDAEB5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026-41BE-B1EE-7A9C0BDAEB5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026-41BE-B1EE-7A9C0BDAEB5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026-41BE-B1EE-7A9C0BDAE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FET!$BC$44:$BC$48</c:f>
            </c:numRef>
          </c:val>
          <c:extLst>
            <c:ext xmlns:c16="http://schemas.microsoft.com/office/drawing/2014/chart" uri="{C3380CC4-5D6E-409C-BE32-E72D297353CC}">
              <c16:uniqueId val="{0000000C-D026-41BE-B1EE-7A9C0BDA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E33-4823-B98E-CD55B305D65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E33-4823-B98E-CD55B305D65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E33-4823-B98E-CD55B305D65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E33-4823-B98E-CD55B305D65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E33-4823-B98E-CD55B305D65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E33-4823-B98E-CD55B305D6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FET!$BD$44:$BD$48</c:f>
            </c:numRef>
          </c:val>
          <c:extLst>
            <c:ext xmlns:c16="http://schemas.microsoft.com/office/drawing/2014/chart" uri="{C3380CC4-5D6E-409C-BE32-E72D297353CC}">
              <c16:uniqueId val="{0000000C-9E33-4823-B98E-CD55B305D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3A-4611-AD8E-D3BE4A0998E6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3A-4611-AD8E-D3BE4A0998E6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A3A-4611-AD8E-D3BE4A0998E6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A3A-4611-AD8E-D3BE4A0998E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A3A-4611-AD8E-D3BE4A0998E6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A3A-4611-AD8E-D3BE4A0998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FET!$BE$44:$BE$48</c:f>
            </c:numRef>
          </c:val>
          <c:extLst>
            <c:ext xmlns:c16="http://schemas.microsoft.com/office/drawing/2014/chart" uri="{C3380CC4-5D6E-409C-BE32-E72D297353CC}">
              <c16:uniqueId val="{0000000C-3A3A-4611-AD8E-D3BE4A099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Management Practices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C7C-49AE-B965-4E403D6F938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C7C-49AE-B965-4E403D6F938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C7C-49AE-B965-4E403D6F938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C7C-49AE-B965-4E403D6F938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C7C-49AE-B965-4E403D6F9389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C7C-49AE-B965-4E403D6F93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FET!$M$44:$M$49</c:f>
            </c:numRef>
          </c:val>
          <c:extLst>
            <c:ext xmlns:c16="http://schemas.microsoft.com/office/drawing/2014/chart" uri="{C3380CC4-5D6E-409C-BE32-E72D297353CC}">
              <c16:uniqueId val="{0000000C-5C7C-49AE-B965-4E403D6F9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Computer Applications Technology (CAT)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57-4DFF-9572-C819BCC2D29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57-4DFF-9572-C819BCC2D29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57-4DFF-9572-C819BCC2D29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57-4DFF-9572-C819BCC2D29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57-4DFF-9572-C819BCC2D29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57-4DFF-9572-C819BCC2D2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FET!$BF$44:$BF$48</c:f>
            </c:numRef>
          </c:val>
          <c:extLst>
            <c:ext xmlns:c16="http://schemas.microsoft.com/office/drawing/2014/chart" uri="{C3380CC4-5D6E-409C-BE32-E72D297353CC}">
              <c16:uniqueId val="{0000000C-DE57-4DFF-9572-C819BCC2D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Consumer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850-4E5F-9EAE-D016F800B77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850-4E5F-9EAE-D016F800B77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850-4E5F-9EAE-D016F800B77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850-4E5F-9EAE-D016F800B77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850-4E5F-9EAE-D016F800B77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850-4E5F-9EAE-D016F800B7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FET!$BG$44:$BG$48</c:f>
            </c:numRef>
          </c:val>
          <c:extLst>
            <c:ext xmlns:c16="http://schemas.microsoft.com/office/drawing/2014/chart" uri="{C3380CC4-5D6E-409C-BE32-E72D297353CC}">
              <c16:uniqueId val="{0000000C-3850-4E5F-9EAE-D016F800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Dance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94F-40B4-9CD0-BD4CF0E7FCC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94F-40B4-9CD0-BD4CF0E7FCC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94F-40B4-9CD0-BD4CF0E7FCC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94F-40B4-9CD0-BD4CF0E7FCC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94F-40B4-9CD0-BD4CF0E7FCC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94F-40B4-9CD0-BD4CF0E7FC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FET!$BH$44:$BH$48</c:f>
            </c:numRef>
          </c:val>
          <c:extLst>
            <c:ext xmlns:c16="http://schemas.microsoft.com/office/drawing/2014/chart" uri="{C3380CC4-5D6E-409C-BE32-E72D297353CC}">
              <c16:uniqueId val="{0000000C-F94F-40B4-9CD0-BD4CF0E7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D6A-4DA4-8827-9BD4CFD307C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D6A-4DA4-8827-9BD4CFD307C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D6A-4DA4-8827-9BD4CFD307C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D6A-4DA4-8827-9BD4CFD307C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D6A-4DA4-8827-9BD4CFD307C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D6A-4DA4-8827-9BD4CFD307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FET!$BI$44:$BI$48</c:f>
            </c:numRef>
          </c:val>
          <c:extLst>
            <c:ext xmlns:c16="http://schemas.microsoft.com/office/drawing/2014/chart" uri="{C3380CC4-5D6E-409C-BE32-E72D297353CC}">
              <c16:uniqueId val="{0000000C-5D6A-4DA4-8827-9BD4CFD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Dramatic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AAF-4A57-A8A6-6CF9452ED55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AAF-4A57-A8A6-6CF9452ED55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AAF-4A57-A8A6-6CF9452ED55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AAF-4A57-A8A6-6CF9452ED55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AAF-4A57-A8A6-6CF9452ED55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AAF-4A57-A8A6-6CF9452ED5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FET!$BJ$44:$BJ$48</c:f>
            </c:numRef>
          </c:val>
          <c:extLst>
            <c:ext xmlns:c16="http://schemas.microsoft.com/office/drawing/2014/chart" uri="{C3380CC4-5D6E-409C-BE32-E72D297353CC}">
              <c16:uniqueId val="{0000000C-2AAF-4A57-A8A6-6CF9452ED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855-4578-914B-9F81C1C772D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855-4578-914B-9F81C1C772D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855-4578-914B-9F81C1C772D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855-4578-914B-9F81C1C772D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855-4578-914B-9F81C1C772D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855-4578-914B-9F81C1C772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FET!$BK$44:$BK$48</c:f>
            </c:numRef>
          </c:val>
          <c:extLst>
            <c:ext xmlns:c16="http://schemas.microsoft.com/office/drawing/2014/chart" uri="{C3380CC4-5D6E-409C-BE32-E72D297353CC}">
              <c16:uniqueId val="{0000000C-C855-4578-914B-9F81C1C7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DA-49A1-BE22-0A66C981F7F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4DA-49A1-BE22-0A66C981F7F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4DA-49A1-BE22-0A66C981F7F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4DA-49A1-BE22-0A66C981F7F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4DA-49A1-BE22-0A66C981F7F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4DA-49A1-BE22-0A66C981F7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FET!$BL$44:$BL$48</c:f>
            </c:numRef>
          </c:val>
          <c:extLst>
            <c:ext xmlns:c16="http://schemas.microsoft.com/office/drawing/2014/chart" uri="{C3380CC4-5D6E-409C-BE32-E72D297353CC}">
              <c16:uniqueId val="{0000000C-94DA-49A1-BE22-0A66C981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Graphics and 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F5A-44AC-A4E8-A40DCB81B8D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F5A-44AC-A4E8-A40DCB81B8D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F5A-44AC-A4E8-A40DCB81B8D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F5A-44AC-A4E8-A40DCB81B8D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F5A-44AC-A4E8-A40DCB81B8D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F5A-44AC-A4E8-A40DCB81B8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FET!$BM$44:$BM$48</c:f>
            </c:numRef>
          </c:val>
          <c:extLst>
            <c:ext xmlns:c16="http://schemas.microsoft.com/office/drawing/2014/chart" uri="{C3380CC4-5D6E-409C-BE32-E72D297353CC}">
              <c16:uniqueId val="{0000000C-5F5A-44AC-A4E8-A40DCB81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First Additional Language]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E3B-451D-8AF3-11637B5BEC2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E3B-451D-8AF3-11637B5BEC2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E3B-451D-8AF3-11637B5BEC2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E3B-451D-8AF3-11637B5BEC2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E3B-451D-8AF3-11637B5BEC29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E3B-451D-8AF3-11637B5BEC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FET!$BN$44:$BN$48</c:f>
            </c:numRef>
          </c:val>
          <c:extLst>
            <c:ext xmlns:c16="http://schemas.microsoft.com/office/drawing/2014/chart" uri="{C3380CC4-5D6E-409C-BE32-E72D297353CC}">
              <c16:uniqueId val="{0000000C-5E3B-451D-8AF3-11637B5BE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80E-49D9-8F7F-3C2256951AD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80E-49D9-8F7F-3C2256951AD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80E-49D9-8F7F-3C2256951AD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80E-49D9-8F7F-3C2256951AD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80E-49D9-8F7F-3C2256951AD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80E-49D9-8F7F-3C2256951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FET!$BO$44:$BO$48</c:f>
            </c:numRef>
          </c:val>
          <c:extLst>
            <c:ext xmlns:c16="http://schemas.microsoft.com/office/drawing/2014/chart" uri="{C3380CC4-5D6E-409C-BE32-E72D297353CC}">
              <c16:uniqueId val="{0000000C-880E-49D9-8F7F-3C225695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4A-48FD-8977-3F49AF73F51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4A-48FD-8977-3F49AF73F51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4A-48FD-8977-3F49AF73F51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4A-48FD-8977-3F49AF73F51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4A-48FD-8977-3F49AF73F51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4A-48FD-8977-3F49AF73F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FET!$N$44:$N$49</c:f>
            </c:numRef>
          </c:val>
          <c:extLst>
            <c:ext xmlns:c16="http://schemas.microsoft.com/office/drawing/2014/chart" uri="{C3380CC4-5D6E-409C-BE32-E72D297353CC}">
              <c16:uniqueId val="{0000000C-064A-48FD-8977-3F49AF73F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235-42EF-BE87-1E7BD62A926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235-42EF-BE87-1E7BD62A926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235-42EF-BE87-1E7BD62A926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235-42EF-BE87-1E7BD62A926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235-42EF-BE87-1E7BD62A926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235-42EF-BE87-1E7BD62A92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FET!$BP$44:$BP$48</c:f>
            </c:numRef>
          </c:val>
          <c:extLst>
            <c:ext xmlns:c16="http://schemas.microsoft.com/office/drawing/2014/chart" uri="{C3380CC4-5D6E-409C-BE32-E72D297353CC}">
              <c16:uniqueId val="{0000000C-8235-42EF-BE87-1E7BD62A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13-478F-8AA4-7843B2D7672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413-478F-8AA4-7843B2D7672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413-478F-8AA4-7843B2D7672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413-478F-8AA4-7843B2D7672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413-478F-8AA4-7843B2D7672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413-478F-8AA4-7843B2D767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FET!$BQ$44:$BQ$48</c:f>
            </c:numRef>
          </c:val>
          <c:extLst>
            <c:ext xmlns:c16="http://schemas.microsoft.com/office/drawing/2014/chart" uri="{C3380CC4-5D6E-409C-BE32-E72D297353CC}">
              <c16:uniqueId val="{0000000C-3413-478F-8AA4-7843B2D7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Hospitality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92-46D4-B615-873E769D426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492-46D4-B615-873E769D426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492-46D4-B615-873E769D426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492-46D4-B615-873E769D426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492-46D4-B615-873E769D426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492-46D4-B615-873E769D42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FET!$BR$44:$BR$48</c:f>
            </c:numRef>
          </c:val>
          <c:extLst>
            <c:ext xmlns:c16="http://schemas.microsoft.com/office/drawing/2014/chart" uri="{C3380CC4-5D6E-409C-BE32-E72D297353CC}">
              <c16:uniqueId val="{0000000C-9492-46D4-B615-873E769D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Information Technology (IT)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942-4675-8F60-17324ADF27C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942-4675-8F60-17324ADF27C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942-4675-8F60-17324ADF27C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942-4675-8F60-17324ADF27C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942-4675-8F60-17324ADF27C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942-4675-8F60-17324ADF27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FET!$BS$44:$BS$48</c:f>
            </c:numRef>
          </c:val>
          <c:extLst>
            <c:ext xmlns:c16="http://schemas.microsoft.com/office/drawing/2014/chart" uri="{C3380CC4-5D6E-409C-BE32-E72D297353CC}">
              <c16:uniqueId val="{0000000C-F942-4675-8F60-17324ADF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65-425F-B80E-5B4AAF4FA4C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65-425F-B80E-5B4AAF4FA4C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965-425F-B80E-5B4AAF4FA4C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965-425F-B80E-5B4AAF4FA4C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65-425F-B80E-5B4AAF4FA4C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65-425F-B80E-5B4AAF4FA4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FET!$BT$44:$BT$48</c:f>
            </c:numRef>
          </c:val>
          <c:extLst>
            <c:ext xmlns:c16="http://schemas.microsoft.com/office/drawing/2014/chart" uri="{C3380CC4-5D6E-409C-BE32-E72D297353CC}">
              <c16:uniqueId val="{0000000C-B965-425F-B80E-5B4AAF4FA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isiXhosa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D1D-49F2-BA0B-4C1F1546775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D1D-49F2-BA0B-4C1F1546775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D1D-49F2-BA0B-4C1F1546775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D1D-49F2-BA0B-4C1F1546775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D1D-49F2-BA0B-4C1F1546775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D1D-49F2-BA0B-4C1F15467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FET!$BU$44:$BU$48</c:f>
            </c:numRef>
          </c:val>
          <c:extLst>
            <c:ext xmlns:c16="http://schemas.microsoft.com/office/drawing/2014/chart" uri="{C3380CC4-5D6E-409C-BE32-E72D297353CC}">
              <c16:uniqueId val="{0000000C-5D1D-49F2-BA0B-4C1F1546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Orientation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130-4756-8EE4-6D23099A8E8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130-4756-8EE4-6D23099A8E8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130-4756-8EE4-6D23099A8E8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130-4756-8EE4-6D23099A8E8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130-4756-8EE4-6D23099A8E8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130-4756-8EE4-6D23099A8E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FET!$BV$44:$BV$49</c:f>
            </c:numRef>
          </c:val>
          <c:extLst>
            <c:ext xmlns:c16="http://schemas.microsoft.com/office/drawing/2014/chart" uri="{C3380CC4-5D6E-409C-BE32-E72D297353CC}">
              <c16:uniqueId val="{0000000C-F130-4756-8EE4-6D23099A8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61E-4AD4-A8FF-7D50E33D968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61E-4AD4-A8FF-7D50E33D968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61E-4AD4-A8FF-7D50E33D968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61E-4AD4-A8FF-7D50E33D968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61E-4AD4-A8FF-7D50E33D968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61E-4AD4-A8FF-7D50E33D96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FET!$BW$44:$BW$48</c:f>
            </c:numRef>
          </c:val>
          <c:extLst>
            <c:ext xmlns:c16="http://schemas.microsoft.com/office/drawing/2014/chart" uri="{C3380CC4-5D6E-409C-BE32-E72D297353CC}">
              <c16:uniqueId val="{0000000C-461E-4AD4-A8FF-7D50E33D9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FD0-4578-9502-011BDB2D675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FD0-4578-9502-011BDB2D675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FD0-4578-9502-011BDB2D675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FD0-4578-9502-011BDB2D675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FD0-4578-9502-011BDB2D675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FD0-4578-9502-011BDB2D6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FET!$BX$44:$BX$49</c:f>
            </c:numRef>
          </c:val>
          <c:extLst>
            <c:ext xmlns:c16="http://schemas.microsoft.com/office/drawing/2014/chart" uri="{C3380CC4-5D6E-409C-BE32-E72D297353CC}">
              <c16:uniqueId val="{0000000C-9FD0-4578-9502-011BDB2D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Mathematical Literacy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A3F-4EBD-B786-7976044BA5BF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A3F-4EBD-B786-7976044BA5BF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A3F-4EBD-B786-7976044BA5B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A3F-4EBD-B786-7976044BA5B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A3F-4EBD-B786-7976044BA5B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A3F-4EBD-B786-7976044BA5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FET!$BY$44:$BY$49</c:f>
            </c:numRef>
          </c:val>
          <c:extLst>
            <c:ext xmlns:c16="http://schemas.microsoft.com/office/drawing/2014/chart" uri="{C3380CC4-5D6E-409C-BE32-E72D297353CC}">
              <c16:uniqueId val="{0000000C-9A3F-4EBD-B786-7976044B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C4-406B-9E6B-7DFA67D97BD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C4-406B-9E6B-7DFA67D97BD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BC4-406B-9E6B-7DFA67D97BD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BC4-406B-9E6B-7DFA67D97BD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BC4-406B-9E6B-7DFA67D97BD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BC4-406B-9E6B-7DFA67D97B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FET!$O$44:$O$49</c:f>
            </c:numRef>
          </c:val>
          <c:extLst>
            <c:ext xmlns:c16="http://schemas.microsoft.com/office/drawing/2014/chart" uri="{C3380CC4-5D6E-409C-BE32-E72D297353CC}">
              <c16:uniqueId val="{0000000C-3BC4-406B-9E6B-7DFA67D9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81-4854-8F9F-D66BD8398C9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81-4854-8F9F-D66BD8398C9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D81-4854-8F9F-D66BD8398C9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D81-4854-8F9F-D66BD8398C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D81-4854-8F9F-D66BD8398C9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D81-4854-8F9F-D66BD8398C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FET!$BZ$44:$BZ$48</c:f>
            </c:numRef>
          </c:val>
          <c:extLst>
            <c:ext xmlns:c16="http://schemas.microsoft.com/office/drawing/2014/chart" uri="{C3380CC4-5D6E-409C-BE32-E72D297353CC}">
              <c16:uniqueId val="{0000000C-8D81-4854-8F9F-D66BD8398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056-46EF-96A7-69DBE211C85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056-46EF-96A7-69DBE211C85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056-46EF-96A7-69DBE211C85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056-46EF-96A7-69DBE211C85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056-46EF-96A7-69DBE211C859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056-46EF-96A7-69DBE211C8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FET!$CA$44:$CA$49</c:f>
            </c:numRef>
          </c:val>
          <c:extLst>
            <c:ext xmlns:c16="http://schemas.microsoft.com/office/drawing/2014/chart" uri="{C3380CC4-5D6E-409C-BE32-E72D297353CC}">
              <c16:uniqueId val="{0000000C-D056-46EF-96A7-69DBE211C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Music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E03-46C2-A05A-A60E96D0C97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E03-46C2-A05A-A60E96D0C97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E03-46C2-A05A-A60E96D0C97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E03-46C2-A05A-A60E96D0C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E03-46C2-A05A-A60E96D0C97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E03-46C2-A05A-A60E96D0C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FET!$CB$44:$CB$48</c:f>
            </c:numRef>
          </c:val>
          <c:extLst>
            <c:ext xmlns:c16="http://schemas.microsoft.com/office/drawing/2014/chart" uri="{C3380CC4-5D6E-409C-BE32-E72D297353CC}">
              <c16:uniqueId val="{0000000C-6E03-46C2-A05A-A60E96D0C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Physical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CC-42B2-95F1-00A3E54B986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CC-42B2-95F1-00A3E54B986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CC-42B2-95F1-00A3E54B986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CC-42B2-95F1-00A3E54B986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CC-42B2-95F1-00A3E54B986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4CC-42B2-95F1-00A3E54B98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FET!$CC$44:$CC$48</c:f>
            </c:numRef>
          </c:val>
          <c:extLst>
            <c:ext xmlns:c16="http://schemas.microsoft.com/office/drawing/2014/chart" uri="{C3380CC4-5D6E-409C-BE32-E72D297353CC}">
              <c16:uniqueId val="{0000000C-74CC-42B2-95F1-00A3E54B9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E77-45F4-A59F-F5746934054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E77-45F4-A59F-F5746934054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E77-45F4-A59F-F5746934054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E77-45F4-A59F-F5746934054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E77-45F4-A59F-F57469340540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E77-45F4-A59F-F57469340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FET!$CD$44:$CD$49</c:f>
            </c:numRef>
          </c:val>
          <c:extLst>
            <c:ext xmlns:c16="http://schemas.microsoft.com/office/drawing/2014/chart" uri="{C3380CC4-5D6E-409C-BE32-E72D297353CC}">
              <c16:uniqueId val="{0000000C-2E77-45F4-A59F-F5746934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610-4DD1-8E68-0EEEA179372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610-4DD1-8E68-0EEEA179372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610-4DD1-8E68-0EEEA179372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610-4DD1-8E68-0EEEA179372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610-4DD1-8E68-0EEEA179372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610-4DD1-8E68-0EEEA1793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FET!$CE$44:$CE$48</c:f>
            </c:numRef>
          </c:val>
          <c:extLst>
            <c:ext xmlns:c16="http://schemas.microsoft.com/office/drawing/2014/chart" uri="{C3380CC4-5D6E-409C-BE32-E72D297353CC}">
              <c16:uniqueId val="{0000000C-3610-4DD1-8E68-0EEEA1793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seSotho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A07-45E7-86ED-B375A839397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A07-45E7-86ED-B375A839397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A07-45E7-86ED-B375A839397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A07-45E7-86ED-B375A839397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A07-45E7-86ED-B375A839397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A07-45E7-86ED-B375A8393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FET!$CF$44:$CF$48</c:f>
            </c:numRef>
          </c:val>
          <c:extLst>
            <c:ext xmlns:c16="http://schemas.microsoft.com/office/drawing/2014/chart" uri="{C3380CC4-5D6E-409C-BE32-E72D297353CC}">
              <c16:uniqueId val="{0000000C-0A07-45E7-86ED-B375A83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77A-495E-A8A8-BF34439DC77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77A-495E-A8A8-BF34439DC77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77A-495E-A8A8-BF34439DC77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77A-495E-A8A8-BF34439DC77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77A-495E-A8A8-BF34439DC77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77A-495E-A8A8-BF34439DC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FET!$CG$44:$CG$49</c:f>
            </c:numRef>
          </c:val>
          <c:extLst>
            <c:ext xmlns:c16="http://schemas.microsoft.com/office/drawing/2014/chart" uri="{C3380CC4-5D6E-409C-BE32-E72D297353CC}">
              <c16:uniqueId val="{0000000C-A77A-495E-A8A8-BF34439D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Technical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BC1-489D-A2D6-EB796D83F1C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BC1-489D-A2D6-EB796D83F1C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BC1-489D-A2D6-EB796D83F1C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BC1-489D-A2D6-EB796D83F1C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BC1-489D-A2D6-EB796D83F1C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BC1-489D-A2D6-EB796D83F1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FET!$CH$44:$CH$48</c:f>
            </c:numRef>
          </c:val>
          <c:extLst>
            <c:ext xmlns:c16="http://schemas.microsoft.com/office/drawing/2014/chart" uri="{C3380CC4-5D6E-409C-BE32-E72D297353CC}">
              <c16:uniqueId val="{0000000C-6BC1-489D-A2D6-EB796D83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Tourism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792-41E5-8406-741EAF9A9214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792-41E5-8406-741EAF9A9214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792-41E5-8406-741EAF9A9214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792-41E5-8406-741EAF9A921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792-41E5-8406-741EAF9A9214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792-41E5-8406-741EAF9A92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FET!$CI$44:$CI$49</c:f>
            </c:numRef>
          </c:val>
          <c:extLst>
            <c:ext xmlns:c16="http://schemas.microsoft.com/office/drawing/2014/chart" uri="{C3380CC4-5D6E-409C-BE32-E72D297353CC}">
              <c16:uniqueId val="{0000000C-9792-41E5-8406-741EAF9A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15-4455-AB56-B21AA6F768F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15-4455-AB56-B21AA6F768F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015-4455-AB56-B21AA6F768F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015-4455-AB56-B21AA6F768F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015-4455-AB56-B21AA6F768F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015-4455-AB56-B21AA6F768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FET!$P$44:$P$49</c:f>
            </c:numRef>
          </c:val>
          <c:extLst>
            <c:ext xmlns:c16="http://schemas.microsoft.com/office/drawing/2014/chart" uri="{C3380CC4-5D6E-409C-BE32-E72D297353CC}">
              <c16:uniqueId val="{0000000C-4015-4455-AB56-B21AA6F76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Visual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3B7-471A-B689-33F894A030B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3B7-471A-B689-33F894A030B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3B7-471A-B689-33F894A030B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3B7-471A-B689-33F894A030B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3B7-471A-B689-33F894A030B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3B7-471A-B689-33F894A030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FET!$CJ$44:$CJ$48</c:f>
            </c:numRef>
          </c:val>
          <c:extLst>
            <c:ext xmlns:c16="http://schemas.microsoft.com/office/drawing/2014/chart" uri="{C3380CC4-5D6E-409C-BE32-E72D297353CC}">
              <c16:uniqueId val="{0000000C-53B7-471A-B689-33F894A0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Accounting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BD5-4DC4-A841-0EB849034FB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BD5-4DC4-A841-0EB849034FB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BD5-4DC4-A841-0EB849034FB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BD5-4DC4-A841-0EB849034FB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BD5-4DC4-A841-0EB849034FB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BD5-4DC4-A841-0EB849034F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FET!$CK$44:$CK$48</c:f>
            </c:numRef>
          </c:val>
          <c:extLst>
            <c:ext xmlns:c16="http://schemas.microsoft.com/office/drawing/2014/chart" uri="{C3380CC4-5D6E-409C-BE32-E72D297353CC}">
              <c16:uniqueId val="{0000000C-ABD5-4DC4-A841-0EB84903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Eerste Addisionele 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189-42C7-8974-48E652C00C3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189-42C7-8974-48E652C00C3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189-42C7-8974-48E652C00C3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189-42C7-8974-48E652C00C3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189-42C7-8974-48E652C00C3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189-42C7-8974-48E652C00C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FET!$CL$44:$CL$48</c:f>
            </c:numRef>
          </c:val>
          <c:extLst>
            <c:ext xmlns:c16="http://schemas.microsoft.com/office/drawing/2014/chart" uri="{C3380CC4-5D6E-409C-BE32-E72D297353CC}">
              <c16:uniqueId val="{0000000C-1189-42C7-8974-48E652C0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Huistaal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82-49FC-831A-50F2F1388D0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82-49FC-831A-50F2F1388D0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82-49FC-831A-50F2F1388D0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082-49FC-831A-50F2F1388D0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082-49FC-831A-50F2F1388D0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082-49FC-831A-50F2F1388D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FET!$CM$44:$CM$48</c:f>
            </c:numRef>
          </c:val>
          <c:extLst>
            <c:ext xmlns:c16="http://schemas.microsoft.com/office/drawing/2014/chart" uri="{C3380CC4-5D6E-409C-BE32-E72D297353CC}">
              <c16:uniqueId val="{0000000C-7082-49FC-831A-50F2F1388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Afrikaans Tweede Addisionele Taal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E33-4980-BF15-CC16C91CDEF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E33-4980-BF15-CC16C91CDEF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E33-4980-BF15-CC16C91CDEF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E33-4980-BF15-CC16C91CDEF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E33-4980-BF15-CC16C91CDEF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E33-4980-BF15-CC16C91CD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FET!$CN$44:$CN$48</c:f>
            </c:numRef>
          </c:val>
          <c:extLst>
            <c:ext xmlns:c16="http://schemas.microsoft.com/office/drawing/2014/chart" uri="{C3380CC4-5D6E-409C-BE32-E72D297353CC}">
              <c16:uniqueId val="{0000000C-4E33-4980-BF15-CC16C91CD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Management Practices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F7A-4ACF-9EDE-D2B5F8BD775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F7A-4ACF-9EDE-D2B5F8BD775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F7A-4ACF-9EDE-D2B5F8BD775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F7A-4ACF-9EDE-D2B5F8BD775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F7A-4ACF-9EDE-D2B5F8BD775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F7A-4ACF-9EDE-D2B5F8BD7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FET!$CO$44:$CO$49</c:f>
            </c:numRef>
          </c:val>
          <c:extLst>
            <c:ext xmlns:c16="http://schemas.microsoft.com/office/drawing/2014/chart" uri="{C3380CC4-5D6E-409C-BE32-E72D297353CC}">
              <c16:uniqueId val="{0000000C-6F7A-4ACF-9EDE-D2B5F8BD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Sciences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35A-4167-AC1E-EC0020CB957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35A-4167-AC1E-EC0020CB957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35A-4167-AC1E-EC0020CB957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35A-4167-AC1E-EC0020CB957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35A-4167-AC1E-EC0020CB957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35A-4167-AC1E-EC0020CB9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FET!$CP$44:$CP$48</c:f>
            </c:numRef>
          </c:val>
          <c:extLst>
            <c:ext xmlns:c16="http://schemas.microsoft.com/office/drawing/2014/chart" uri="{C3380CC4-5D6E-409C-BE32-E72D297353CC}">
              <c16:uniqueId val="{0000000C-735A-4167-AC1E-EC0020CB9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ED-49AC-8BA2-D213777D90C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ED-49AC-8BA2-D213777D90C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0ED-49AC-8BA2-D213777D90C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0ED-49AC-8BA2-D213777D90C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0ED-49AC-8BA2-D213777D90C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0ED-49AC-8BA2-D213777D9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FET!$CQ$44:$CQ$48</c:f>
            </c:numRef>
          </c:val>
          <c:extLst>
            <c:ext xmlns:c16="http://schemas.microsoft.com/office/drawing/2014/chart" uri="{C3380CC4-5D6E-409C-BE32-E72D297353CC}">
              <c16:uniqueId val="{0000000C-80ED-49AC-8BA2-D213777D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D55-4E06-AEFE-0F29DAE0384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D55-4E06-AEFE-0F29DAE0384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D55-4E06-AEFE-0F29DAE03843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D55-4E06-AEFE-0F29DAE0384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D55-4E06-AEFE-0F29DAE0384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D55-4E06-AEFE-0F29DAE038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FET!$CR$44:$CR$49</c:f>
            </c:numRef>
          </c:val>
          <c:extLst>
            <c:ext xmlns:c16="http://schemas.microsoft.com/office/drawing/2014/chart" uri="{C3380CC4-5D6E-409C-BE32-E72D297353CC}">
              <c16:uniqueId val="{0000000C-4D55-4E06-AEFE-0F29DAE03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65C-44E9-82F6-EBE19B4C703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65C-44E9-82F6-EBE19B4C703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65C-44E9-82F6-EBE19B4C703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65C-44E9-82F6-EBE19B4C703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65C-44E9-82F6-EBE19B4C703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65C-44E9-82F6-EBE19B4C7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FET!$CS$44:$CS$48</c:f>
            </c:numRef>
          </c:val>
          <c:extLst>
            <c:ext xmlns:c16="http://schemas.microsoft.com/office/drawing/2014/chart" uri="{C3380CC4-5D6E-409C-BE32-E72D297353CC}">
              <c16:uniqueId val="{0000000C-165C-44E9-82F6-EBE19B4C7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759-412E-8296-0323468442FC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759-412E-8296-0323468442FC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759-412E-8296-0323468442FC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759-412E-8296-0323468442F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759-412E-8296-0323468442FC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759-412E-8296-0323468442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FET!$Q$44:$Q$49</c:f>
            </c:numRef>
          </c:val>
          <c:extLst>
            <c:ext xmlns:c16="http://schemas.microsoft.com/office/drawing/2014/chart" uri="{C3380CC4-5D6E-409C-BE32-E72D297353CC}">
              <c16:uniqueId val="{0000000C-D759-412E-8296-03234684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Computer Applications Technology (CAT)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62A-4302-91DE-13CE58C2976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62A-4302-91DE-13CE58C2976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62A-4302-91DE-13CE58C2976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62A-4302-91DE-13CE58C2976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62A-4302-91DE-13CE58C2976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62A-4302-91DE-13CE58C29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FET!$CT$44:$CT$48</c:f>
            </c:numRef>
          </c:val>
          <c:extLst>
            <c:ext xmlns:c16="http://schemas.microsoft.com/office/drawing/2014/chart" uri="{C3380CC4-5D6E-409C-BE32-E72D297353CC}">
              <c16:uniqueId val="{0000000C-762A-4302-91DE-13CE58C2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Consumer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844-4D1F-BACA-73269441460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844-4D1F-BACA-73269441460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844-4D1F-BACA-73269441460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844-4D1F-BACA-73269441460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844-4D1F-BACA-73269441460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844-4D1F-BACA-7326944146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FET!$H$44:$H$49</c:f>
            </c:strRef>
          </c:cat>
          <c:val>
            <c:numRef>
              <c:f>FET!$CU$44:$CU$49</c:f>
            </c:numRef>
          </c:val>
          <c:extLst>
            <c:ext xmlns:c16="http://schemas.microsoft.com/office/drawing/2014/chart" uri="{C3380CC4-5D6E-409C-BE32-E72D297353CC}">
              <c16:uniqueId val="{0000000C-5844-4D1F-BACA-732694414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Dance Studies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9FA-4A6D-AFBD-19148ACEF1B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9FA-4A6D-AFBD-19148ACEF1B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9FA-4A6D-AFBD-19148ACEF1B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9FA-4A6D-AFBD-19148ACEF1B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9FA-4A6D-AFBD-19148ACEF1B5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9FA-4A6D-AFBD-19148ACEF1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FET!$CV$44:$CV$48</c:f>
            </c:numRef>
          </c:val>
          <c:extLst>
            <c:ext xmlns:c16="http://schemas.microsoft.com/office/drawing/2014/chart" uri="{C3380CC4-5D6E-409C-BE32-E72D297353CC}">
              <c16:uniqueId val="{0000000C-E9FA-4A6D-AFBD-19148ACE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F41-4460-BF8E-FCAA76C0A7F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F41-4460-BF8E-FCAA76C0A7F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F41-4460-BF8E-FCAA76C0A7F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F41-4460-BF8E-FCAA76C0A7F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F41-4460-BF8E-FCAA76C0A7F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F41-4460-BF8E-FCAA76C0A7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FET!$CW$44:$CW$48</c:f>
            </c:numRef>
          </c:val>
          <c:extLst>
            <c:ext xmlns:c16="http://schemas.microsoft.com/office/drawing/2014/chart" uri="{C3380CC4-5D6E-409C-BE32-E72D297353CC}">
              <c16:uniqueId val="{0000000C-3F41-4460-BF8E-FCAA76C0A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Dramatic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AD8-414B-AA85-DB5301A8EC1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AD8-414B-AA85-DB5301A8EC1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AD8-414B-AA85-DB5301A8EC18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AD8-414B-AA85-DB5301A8EC1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AD8-414B-AA85-DB5301A8EC18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AD8-414B-AA85-DB5301A8EC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FET!$CX$44:$CX$48</c:f>
            </c:numRef>
          </c:val>
          <c:extLst>
            <c:ext xmlns:c16="http://schemas.microsoft.com/office/drawing/2014/chart" uri="{C3380CC4-5D6E-409C-BE32-E72D297353CC}">
              <c16:uniqueId val="{0000000C-5AD8-414B-AA85-DB5301A8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B54-4892-BB02-89120573D2C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B54-4892-BB02-89120573D2C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B54-4892-BB02-89120573D2C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B54-4892-BB02-89120573D2C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B54-4892-BB02-89120573D2C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B54-4892-BB02-89120573D2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FET!$CY$44:$CY$48</c:f>
            </c:numRef>
          </c:val>
          <c:extLst>
            <c:ext xmlns:c16="http://schemas.microsoft.com/office/drawing/2014/chart" uri="{C3380CC4-5D6E-409C-BE32-E72D297353CC}">
              <c16:uniqueId val="{0000000C-BB54-4892-BB02-89120573D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Electrical Technology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E65-4391-AE7E-303879CBDE62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E65-4391-AE7E-303879CBDE6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E65-4391-AE7E-303879CBDE6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E65-4391-AE7E-303879CBDE6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E65-4391-AE7E-303879CBDE62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E65-4391-AE7E-303879CBDE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FET!$CZ$44:$CZ$48</c:f>
            </c:numRef>
          </c:val>
          <c:extLst>
            <c:ext xmlns:c16="http://schemas.microsoft.com/office/drawing/2014/chart" uri="{C3380CC4-5D6E-409C-BE32-E72D297353CC}">
              <c16:uniqueId val="{0000000C-0E65-4391-AE7E-303879CBD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Graphics and Design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D9-4488-A94E-0CAA6D5E2D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D9-4488-A94E-0CAA6D5E2D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D9-4488-A94E-0CAA6D5E2D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D9-4488-A94E-0CAA6D5E2D4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D9-4488-A94E-0CAA6D5E2D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D9-4488-A94E-0CAA6D5E2D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FET!$DA$44:$DA$48</c:f>
            </c:numRef>
          </c:val>
          <c:extLst>
            <c:ext xmlns:c16="http://schemas.microsoft.com/office/drawing/2014/chart" uri="{C3380CC4-5D6E-409C-BE32-E72D297353CC}">
              <c16:uniqueId val="{0000000C-FDD9-4488-A94E-0CAA6D5E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First Additional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77C-4656-8AED-4EC02479842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77C-4656-8AED-4EC02479842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77C-4656-8AED-4EC02479842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77C-4656-8AED-4EC02479842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77C-4656-8AED-4EC02479842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77C-4656-8AED-4EC0247984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FET!$DB$44:$DB$48</c:f>
            </c:numRef>
          </c:val>
          <c:extLst>
            <c:ext xmlns:c16="http://schemas.microsoft.com/office/drawing/2014/chart" uri="{C3380CC4-5D6E-409C-BE32-E72D297353CC}">
              <c16:uniqueId val="{0000000C-877C-4656-8AED-4EC024798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Home 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D71-41D1-AC09-30C79676A7C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D71-41D1-AC09-30C79676A7C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D71-41D1-AC09-30C79676A7C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D71-41D1-AC09-30C79676A7C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D71-41D1-AC09-30C79676A7C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D71-41D1-AC09-30C79676A7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FET!$H$44:$H$48</c:f>
            </c:strRef>
          </c:cat>
          <c:val>
            <c:numRef>
              <c:f>FET!$DC$44:$DC$48</c:f>
            </c:numRef>
          </c:val>
          <c:extLst>
            <c:ext xmlns:c16="http://schemas.microsoft.com/office/drawing/2014/chart" uri="{C3380CC4-5D6E-409C-BE32-E72D297353CC}">
              <c16:uniqueId val="{0000000C-7D71-41D1-AC09-30C79676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715135"/>
        <c:axId val="1995203151"/>
        <c:axId val="0"/>
      </c:bar3DChart>
      <c:catAx>
        <c:axId val="1945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203151"/>
        <c:crosses val="autoZero"/>
        <c:auto val="1"/>
        <c:lblAlgn val="ctr"/>
        <c:lblOffset val="100"/>
        <c:noMultiLvlLbl val="0"/>
      </c:catAx>
      <c:valAx>
        <c:axId val="199520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7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48</xdr:row>
      <xdr:rowOff>34925</xdr:rowOff>
    </xdr:from>
    <xdr:to>
      <xdr:col>11</xdr:col>
      <xdr:colOff>60325</xdr:colOff>
      <xdr:row>62</xdr:row>
      <xdr:rowOff>22225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62</xdr:row>
      <xdr:rowOff>0</xdr:rowOff>
    </xdr:from>
    <xdr:to>
      <xdr:col>11</xdr:col>
      <xdr:colOff>57150</xdr:colOff>
      <xdr:row>75</xdr:row>
      <xdr:rowOff>184150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76</xdr:row>
      <xdr:rowOff>0</xdr:rowOff>
    </xdr:from>
    <xdr:to>
      <xdr:col>11</xdr:col>
      <xdr:colOff>57150</xdr:colOff>
      <xdr:row>89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48</xdr:row>
      <xdr:rowOff>31750</xdr:rowOff>
    </xdr:from>
    <xdr:to>
      <xdr:col>14</xdr:col>
      <xdr:colOff>95250</xdr:colOff>
      <xdr:row>62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62</xdr:row>
      <xdr:rowOff>0</xdr:rowOff>
    </xdr:from>
    <xdr:to>
      <xdr:col>14</xdr:col>
      <xdr:colOff>57150</xdr:colOff>
      <xdr:row>75</xdr:row>
      <xdr:rowOff>184150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76</xdr:row>
      <xdr:rowOff>0</xdr:rowOff>
    </xdr:from>
    <xdr:to>
      <xdr:col>14</xdr:col>
      <xdr:colOff>57150</xdr:colOff>
      <xdr:row>89</xdr:row>
      <xdr:rowOff>184150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48</xdr:row>
      <xdr:rowOff>0</xdr:rowOff>
    </xdr:from>
    <xdr:to>
      <xdr:col>17</xdr:col>
      <xdr:colOff>57150</xdr:colOff>
      <xdr:row>61</xdr:row>
      <xdr:rowOff>184150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62</xdr:row>
      <xdr:rowOff>0</xdr:rowOff>
    </xdr:from>
    <xdr:to>
      <xdr:col>17</xdr:col>
      <xdr:colOff>57150</xdr:colOff>
      <xdr:row>75</xdr:row>
      <xdr:rowOff>184150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76</xdr:row>
      <xdr:rowOff>0</xdr:rowOff>
    </xdr:from>
    <xdr:to>
      <xdr:col>17</xdr:col>
      <xdr:colOff>57150</xdr:colOff>
      <xdr:row>89</xdr:row>
      <xdr:rowOff>184150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20</xdr:col>
      <xdr:colOff>57150</xdr:colOff>
      <xdr:row>61</xdr:row>
      <xdr:rowOff>184150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62</xdr:row>
      <xdr:rowOff>0</xdr:rowOff>
    </xdr:from>
    <xdr:to>
      <xdr:col>20</xdr:col>
      <xdr:colOff>57150</xdr:colOff>
      <xdr:row>75</xdr:row>
      <xdr:rowOff>184150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76</xdr:row>
      <xdr:rowOff>0</xdr:rowOff>
    </xdr:from>
    <xdr:to>
      <xdr:col>20</xdr:col>
      <xdr:colOff>57150</xdr:colOff>
      <xdr:row>89</xdr:row>
      <xdr:rowOff>184150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0</xdr:colOff>
      <xdr:row>48</xdr:row>
      <xdr:rowOff>0</xdr:rowOff>
    </xdr:from>
    <xdr:to>
      <xdr:col>23</xdr:col>
      <xdr:colOff>57150</xdr:colOff>
      <xdr:row>61</xdr:row>
      <xdr:rowOff>184150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0</xdr:colOff>
      <xdr:row>62</xdr:row>
      <xdr:rowOff>0</xdr:rowOff>
    </xdr:from>
    <xdr:to>
      <xdr:col>23</xdr:col>
      <xdr:colOff>57150</xdr:colOff>
      <xdr:row>75</xdr:row>
      <xdr:rowOff>184150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0</xdr:colOff>
      <xdr:row>76</xdr:row>
      <xdr:rowOff>0</xdr:rowOff>
    </xdr:from>
    <xdr:to>
      <xdr:col>23</xdr:col>
      <xdr:colOff>57150</xdr:colOff>
      <xdr:row>89</xdr:row>
      <xdr:rowOff>184150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48</xdr:row>
      <xdr:rowOff>0</xdr:rowOff>
    </xdr:from>
    <xdr:to>
      <xdr:col>26</xdr:col>
      <xdr:colOff>57150</xdr:colOff>
      <xdr:row>61</xdr:row>
      <xdr:rowOff>184150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0</xdr:colOff>
      <xdr:row>62</xdr:row>
      <xdr:rowOff>0</xdr:rowOff>
    </xdr:from>
    <xdr:to>
      <xdr:col>26</xdr:col>
      <xdr:colOff>57150</xdr:colOff>
      <xdr:row>75</xdr:row>
      <xdr:rowOff>184150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0</xdr:colOff>
      <xdr:row>76</xdr:row>
      <xdr:rowOff>0</xdr:rowOff>
    </xdr:from>
    <xdr:to>
      <xdr:col>26</xdr:col>
      <xdr:colOff>57150</xdr:colOff>
      <xdr:row>89</xdr:row>
      <xdr:rowOff>184150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0</xdr:colOff>
      <xdr:row>48</xdr:row>
      <xdr:rowOff>0</xdr:rowOff>
    </xdr:from>
    <xdr:to>
      <xdr:col>29</xdr:col>
      <xdr:colOff>57150</xdr:colOff>
      <xdr:row>61</xdr:row>
      <xdr:rowOff>184150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62</xdr:row>
      <xdr:rowOff>0</xdr:rowOff>
    </xdr:from>
    <xdr:to>
      <xdr:col>29</xdr:col>
      <xdr:colOff>57150</xdr:colOff>
      <xdr:row>75</xdr:row>
      <xdr:rowOff>184150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0</xdr:colOff>
      <xdr:row>76</xdr:row>
      <xdr:rowOff>0</xdr:rowOff>
    </xdr:from>
    <xdr:to>
      <xdr:col>29</xdr:col>
      <xdr:colOff>57150</xdr:colOff>
      <xdr:row>89</xdr:row>
      <xdr:rowOff>184150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29</xdr:col>
      <xdr:colOff>0</xdr:colOff>
      <xdr:row>48</xdr:row>
      <xdr:rowOff>0</xdr:rowOff>
    </xdr:from>
    <xdr:to>
      <xdr:col>32</xdr:col>
      <xdr:colOff>57150</xdr:colOff>
      <xdr:row>61</xdr:row>
      <xdr:rowOff>184150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29</xdr:col>
      <xdr:colOff>0</xdr:colOff>
      <xdr:row>62</xdr:row>
      <xdr:rowOff>0</xdr:rowOff>
    </xdr:from>
    <xdr:to>
      <xdr:col>32</xdr:col>
      <xdr:colOff>57150</xdr:colOff>
      <xdr:row>75</xdr:row>
      <xdr:rowOff>184150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29</xdr:col>
      <xdr:colOff>0</xdr:colOff>
      <xdr:row>76</xdr:row>
      <xdr:rowOff>0</xdr:rowOff>
    </xdr:from>
    <xdr:to>
      <xdr:col>32</xdr:col>
      <xdr:colOff>57150</xdr:colOff>
      <xdr:row>89</xdr:row>
      <xdr:rowOff>184150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32</xdr:col>
      <xdr:colOff>0</xdr:colOff>
      <xdr:row>48</xdr:row>
      <xdr:rowOff>0</xdr:rowOff>
    </xdr:from>
    <xdr:to>
      <xdr:col>35</xdr:col>
      <xdr:colOff>57150</xdr:colOff>
      <xdr:row>61</xdr:row>
      <xdr:rowOff>184150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32</xdr:col>
      <xdr:colOff>0</xdr:colOff>
      <xdr:row>62</xdr:row>
      <xdr:rowOff>0</xdr:rowOff>
    </xdr:from>
    <xdr:to>
      <xdr:col>35</xdr:col>
      <xdr:colOff>57150</xdr:colOff>
      <xdr:row>75</xdr:row>
      <xdr:rowOff>184150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32</xdr:col>
      <xdr:colOff>0</xdr:colOff>
      <xdr:row>76</xdr:row>
      <xdr:rowOff>0</xdr:rowOff>
    </xdr:from>
    <xdr:to>
      <xdr:col>35</xdr:col>
      <xdr:colOff>57150</xdr:colOff>
      <xdr:row>89</xdr:row>
      <xdr:rowOff>184150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35</xdr:col>
      <xdr:colOff>0</xdr:colOff>
      <xdr:row>48</xdr:row>
      <xdr:rowOff>0</xdr:rowOff>
    </xdr:from>
    <xdr:to>
      <xdr:col>38</xdr:col>
      <xdr:colOff>57150</xdr:colOff>
      <xdr:row>61</xdr:row>
      <xdr:rowOff>184150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0</xdr:colOff>
      <xdr:row>62</xdr:row>
      <xdr:rowOff>0</xdr:rowOff>
    </xdr:from>
    <xdr:to>
      <xdr:col>38</xdr:col>
      <xdr:colOff>57150</xdr:colOff>
      <xdr:row>75</xdr:row>
      <xdr:rowOff>184150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76</xdr:row>
      <xdr:rowOff>0</xdr:rowOff>
    </xdr:from>
    <xdr:to>
      <xdr:col>38</xdr:col>
      <xdr:colOff>57150</xdr:colOff>
      <xdr:row>89</xdr:row>
      <xdr:rowOff>184150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38</xdr:col>
      <xdr:colOff>0</xdr:colOff>
      <xdr:row>48</xdr:row>
      <xdr:rowOff>0</xdr:rowOff>
    </xdr:from>
    <xdr:to>
      <xdr:col>41</xdr:col>
      <xdr:colOff>57150</xdr:colOff>
      <xdr:row>61</xdr:row>
      <xdr:rowOff>184150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38</xdr:col>
      <xdr:colOff>0</xdr:colOff>
      <xdr:row>62</xdr:row>
      <xdr:rowOff>0</xdr:rowOff>
    </xdr:from>
    <xdr:to>
      <xdr:col>41</xdr:col>
      <xdr:colOff>57150</xdr:colOff>
      <xdr:row>75</xdr:row>
      <xdr:rowOff>184150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38</xdr:col>
      <xdr:colOff>0</xdr:colOff>
      <xdr:row>76</xdr:row>
      <xdr:rowOff>0</xdr:rowOff>
    </xdr:from>
    <xdr:to>
      <xdr:col>41</xdr:col>
      <xdr:colOff>57150</xdr:colOff>
      <xdr:row>89</xdr:row>
      <xdr:rowOff>184150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41</xdr:col>
      <xdr:colOff>0</xdr:colOff>
      <xdr:row>48</xdr:row>
      <xdr:rowOff>0</xdr:rowOff>
    </xdr:from>
    <xdr:to>
      <xdr:col>44</xdr:col>
      <xdr:colOff>57150</xdr:colOff>
      <xdr:row>61</xdr:row>
      <xdr:rowOff>184150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41</xdr:col>
      <xdr:colOff>0</xdr:colOff>
      <xdr:row>62</xdr:row>
      <xdr:rowOff>0</xdr:rowOff>
    </xdr:from>
    <xdr:to>
      <xdr:col>44</xdr:col>
      <xdr:colOff>57150</xdr:colOff>
      <xdr:row>75</xdr:row>
      <xdr:rowOff>184150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41</xdr:col>
      <xdr:colOff>0</xdr:colOff>
      <xdr:row>76</xdr:row>
      <xdr:rowOff>0</xdr:rowOff>
    </xdr:from>
    <xdr:to>
      <xdr:col>44</xdr:col>
      <xdr:colOff>57150</xdr:colOff>
      <xdr:row>89</xdr:row>
      <xdr:rowOff>184150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44</xdr:col>
      <xdr:colOff>0</xdr:colOff>
      <xdr:row>48</xdr:row>
      <xdr:rowOff>0</xdr:rowOff>
    </xdr:from>
    <xdr:to>
      <xdr:col>47</xdr:col>
      <xdr:colOff>57150</xdr:colOff>
      <xdr:row>61</xdr:row>
      <xdr:rowOff>184150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44</xdr:col>
      <xdr:colOff>0</xdr:colOff>
      <xdr:row>62</xdr:row>
      <xdr:rowOff>0</xdr:rowOff>
    </xdr:from>
    <xdr:to>
      <xdr:col>47</xdr:col>
      <xdr:colOff>57150</xdr:colOff>
      <xdr:row>75</xdr:row>
      <xdr:rowOff>184150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44</xdr:col>
      <xdr:colOff>0</xdr:colOff>
      <xdr:row>76</xdr:row>
      <xdr:rowOff>0</xdr:rowOff>
    </xdr:from>
    <xdr:to>
      <xdr:col>47</xdr:col>
      <xdr:colOff>57150</xdr:colOff>
      <xdr:row>89</xdr:row>
      <xdr:rowOff>184150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44</xdr:col>
      <xdr:colOff>0</xdr:colOff>
      <xdr:row>90</xdr:row>
      <xdr:rowOff>0</xdr:rowOff>
    </xdr:from>
    <xdr:to>
      <xdr:col>47</xdr:col>
      <xdr:colOff>57150</xdr:colOff>
      <xdr:row>103</xdr:row>
      <xdr:rowOff>184150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48</xdr:col>
      <xdr:colOff>0</xdr:colOff>
      <xdr:row>48</xdr:row>
      <xdr:rowOff>0</xdr:rowOff>
    </xdr:from>
    <xdr:to>
      <xdr:col>51</xdr:col>
      <xdr:colOff>57150</xdr:colOff>
      <xdr:row>61</xdr:row>
      <xdr:rowOff>184150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48</xdr:col>
      <xdr:colOff>0</xdr:colOff>
      <xdr:row>62</xdr:row>
      <xdr:rowOff>0</xdr:rowOff>
    </xdr:from>
    <xdr:to>
      <xdr:col>51</xdr:col>
      <xdr:colOff>57150</xdr:colOff>
      <xdr:row>75</xdr:row>
      <xdr:rowOff>184150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48</xdr:col>
      <xdr:colOff>0</xdr:colOff>
      <xdr:row>76</xdr:row>
      <xdr:rowOff>0</xdr:rowOff>
    </xdr:from>
    <xdr:to>
      <xdr:col>51</xdr:col>
      <xdr:colOff>57150</xdr:colOff>
      <xdr:row>89</xdr:row>
      <xdr:rowOff>184150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51</xdr:col>
      <xdr:colOff>0</xdr:colOff>
      <xdr:row>48</xdr:row>
      <xdr:rowOff>0</xdr:rowOff>
    </xdr:from>
    <xdr:to>
      <xdr:col>54</xdr:col>
      <xdr:colOff>57150</xdr:colOff>
      <xdr:row>61</xdr:row>
      <xdr:rowOff>184150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51</xdr:col>
      <xdr:colOff>0</xdr:colOff>
      <xdr:row>62</xdr:row>
      <xdr:rowOff>0</xdr:rowOff>
    </xdr:from>
    <xdr:to>
      <xdr:col>54</xdr:col>
      <xdr:colOff>57150</xdr:colOff>
      <xdr:row>75</xdr:row>
      <xdr:rowOff>184150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51</xdr:col>
      <xdr:colOff>0</xdr:colOff>
      <xdr:row>76</xdr:row>
      <xdr:rowOff>0</xdr:rowOff>
    </xdr:from>
    <xdr:to>
      <xdr:col>54</xdr:col>
      <xdr:colOff>57150</xdr:colOff>
      <xdr:row>89</xdr:row>
      <xdr:rowOff>184150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54</xdr:col>
      <xdr:colOff>0</xdr:colOff>
      <xdr:row>48</xdr:row>
      <xdr:rowOff>0</xdr:rowOff>
    </xdr:from>
    <xdr:to>
      <xdr:col>57</xdr:col>
      <xdr:colOff>57151</xdr:colOff>
      <xdr:row>61</xdr:row>
      <xdr:rowOff>184150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54</xdr:col>
      <xdr:colOff>0</xdr:colOff>
      <xdr:row>62</xdr:row>
      <xdr:rowOff>0</xdr:rowOff>
    </xdr:from>
    <xdr:to>
      <xdr:col>57</xdr:col>
      <xdr:colOff>57151</xdr:colOff>
      <xdr:row>75</xdr:row>
      <xdr:rowOff>184150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54</xdr:col>
      <xdr:colOff>0</xdr:colOff>
      <xdr:row>76</xdr:row>
      <xdr:rowOff>0</xdr:rowOff>
    </xdr:from>
    <xdr:to>
      <xdr:col>57</xdr:col>
      <xdr:colOff>57151</xdr:colOff>
      <xdr:row>89</xdr:row>
      <xdr:rowOff>184150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57</xdr:col>
      <xdr:colOff>0</xdr:colOff>
      <xdr:row>48</xdr:row>
      <xdr:rowOff>0</xdr:rowOff>
    </xdr:from>
    <xdr:to>
      <xdr:col>60</xdr:col>
      <xdr:colOff>57150</xdr:colOff>
      <xdr:row>61</xdr:row>
      <xdr:rowOff>184150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57</xdr:col>
      <xdr:colOff>0</xdr:colOff>
      <xdr:row>62</xdr:row>
      <xdr:rowOff>0</xdr:rowOff>
    </xdr:from>
    <xdr:to>
      <xdr:col>60</xdr:col>
      <xdr:colOff>57150</xdr:colOff>
      <xdr:row>75</xdr:row>
      <xdr:rowOff>184150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57</xdr:col>
      <xdr:colOff>0</xdr:colOff>
      <xdr:row>76</xdr:row>
      <xdr:rowOff>0</xdr:rowOff>
    </xdr:from>
    <xdr:to>
      <xdr:col>60</xdr:col>
      <xdr:colOff>57150</xdr:colOff>
      <xdr:row>89</xdr:row>
      <xdr:rowOff>184150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60</xdr:col>
      <xdr:colOff>0</xdr:colOff>
      <xdr:row>48</xdr:row>
      <xdr:rowOff>0</xdr:rowOff>
    </xdr:from>
    <xdr:to>
      <xdr:col>63</xdr:col>
      <xdr:colOff>57150</xdr:colOff>
      <xdr:row>61</xdr:row>
      <xdr:rowOff>184150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60</xdr:col>
      <xdr:colOff>0</xdr:colOff>
      <xdr:row>62</xdr:row>
      <xdr:rowOff>0</xdr:rowOff>
    </xdr:from>
    <xdr:to>
      <xdr:col>63</xdr:col>
      <xdr:colOff>57150</xdr:colOff>
      <xdr:row>75</xdr:row>
      <xdr:rowOff>184150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60</xdr:col>
      <xdr:colOff>0</xdr:colOff>
      <xdr:row>76</xdr:row>
      <xdr:rowOff>0</xdr:rowOff>
    </xdr:from>
    <xdr:to>
      <xdr:col>63</xdr:col>
      <xdr:colOff>57150</xdr:colOff>
      <xdr:row>89</xdr:row>
      <xdr:rowOff>184150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63</xdr:col>
      <xdr:colOff>0</xdr:colOff>
      <xdr:row>48</xdr:row>
      <xdr:rowOff>0</xdr:rowOff>
    </xdr:from>
    <xdr:to>
      <xdr:col>66</xdr:col>
      <xdr:colOff>57150</xdr:colOff>
      <xdr:row>61</xdr:row>
      <xdr:rowOff>184150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63</xdr:col>
      <xdr:colOff>0</xdr:colOff>
      <xdr:row>62</xdr:row>
      <xdr:rowOff>0</xdr:rowOff>
    </xdr:from>
    <xdr:to>
      <xdr:col>66</xdr:col>
      <xdr:colOff>57150</xdr:colOff>
      <xdr:row>75</xdr:row>
      <xdr:rowOff>184150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63</xdr:col>
      <xdr:colOff>0</xdr:colOff>
      <xdr:row>76</xdr:row>
      <xdr:rowOff>0</xdr:rowOff>
    </xdr:from>
    <xdr:to>
      <xdr:col>66</xdr:col>
      <xdr:colOff>57150</xdr:colOff>
      <xdr:row>89</xdr:row>
      <xdr:rowOff>184150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66</xdr:col>
      <xdr:colOff>0</xdr:colOff>
      <xdr:row>48</xdr:row>
      <xdr:rowOff>0</xdr:rowOff>
    </xdr:from>
    <xdr:to>
      <xdr:col>69</xdr:col>
      <xdr:colOff>57150</xdr:colOff>
      <xdr:row>61</xdr:row>
      <xdr:rowOff>184150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66</xdr:col>
      <xdr:colOff>0</xdr:colOff>
      <xdr:row>62</xdr:row>
      <xdr:rowOff>0</xdr:rowOff>
    </xdr:from>
    <xdr:to>
      <xdr:col>69</xdr:col>
      <xdr:colOff>57150</xdr:colOff>
      <xdr:row>75</xdr:row>
      <xdr:rowOff>184150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66</xdr:col>
      <xdr:colOff>0</xdr:colOff>
      <xdr:row>76</xdr:row>
      <xdr:rowOff>0</xdr:rowOff>
    </xdr:from>
    <xdr:to>
      <xdr:col>69</xdr:col>
      <xdr:colOff>57150</xdr:colOff>
      <xdr:row>89</xdr:row>
      <xdr:rowOff>184150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69</xdr:col>
      <xdr:colOff>0</xdr:colOff>
      <xdr:row>48</xdr:row>
      <xdr:rowOff>0</xdr:rowOff>
    </xdr:from>
    <xdr:to>
      <xdr:col>72</xdr:col>
      <xdr:colOff>57150</xdr:colOff>
      <xdr:row>61</xdr:row>
      <xdr:rowOff>184150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69</xdr:col>
      <xdr:colOff>0</xdr:colOff>
      <xdr:row>62</xdr:row>
      <xdr:rowOff>0</xdr:rowOff>
    </xdr:from>
    <xdr:to>
      <xdr:col>72</xdr:col>
      <xdr:colOff>57150</xdr:colOff>
      <xdr:row>75</xdr:row>
      <xdr:rowOff>184150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69</xdr:col>
      <xdr:colOff>0</xdr:colOff>
      <xdr:row>76</xdr:row>
      <xdr:rowOff>0</xdr:rowOff>
    </xdr:from>
    <xdr:to>
      <xdr:col>72</xdr:col>
      <xdr:colOff>57150</xdr:colOff>
      <xdr:row>89</xdr:row>
      <xdr:rowOff>184150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72</xdr:col>
      <xdr:colOff>0</xdr:colOff>
      <xdr:row>48</xdr:row>
      <xdr:rowOff>0</xdr:rowOff>
    </xdr:from>
    <xdr:to>
      <xdr:col>75</xdr:col>
      <xdr:colOff>57150</xdr:colOff>
      <xdr:row>61</xdr:row>
      <xdr:rowOff>184150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72</xdr:col>
      <xdr:colOff>0</xdr:colOff>
      <xdr:row>62</xdr:row>
      <xdr:rowOff>0</xdr:rowOff>
    </xdr:from>
    <xdr:to>
      <xdr:col>75</xdr:col>
      <xdr:colOff>57150</xdr:colOff>
      <xdr:row>75</xdr:row>
      <xdr:rowOff>184150</xdr:rowOff>
    </xdr:to>
    <xdr:graphicFrame macro="">
      <xdr:nvGraphicFramePr>
        <xdr:cNvPr id="68" name="Chart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72</xdr:col>
      <xdr:colOff>0</xdr:colOff>
      <xdr:row>76</xdr:row>
      <xdr:rowOff>0</xdr:rowOff>
    </xdr:from>
    <xdr:to>
      <xdr:col>75</xdr:col>
      <xdr:colOff>57150</xdr:colOff>
      <xdr:row>89</xdr:row>
      <xdr:rowOff>184150</xdr:rowOff>
    </xdr:to>
    <xdr:graphicFrame macro="">
      <xdr:nvGraphicFramePr>
        <xdr:cNvPr id="69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75</xdr:col>
      <xdr:colOff>0</xdr:colOff>
      <xdr:row>48</xdr:row>
      <xdr:rowOff>0</xdr:rowOff>
    </xdr:from>
    <xdr:to>
      <xdr:col>78</xdr:col>
      <xdr:colOff>57150</xdr:colOff>
      <xdr:row>61</xdr:row>
      <xdr:rowOff>184150</xdr:rowOff>
    </xdr:to>
    <xdr:graphicFrame macro="">
      <xdr:nvGraphicFramePr>
        <xdr:cNvPr id="70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75</xdr:col>
      <xdr:colOff>0</xdr:colOff>
      <xdr:row>62</xdr:row>
      <xdr:rowOff>0</xdr:rowOff>
    </xdr:from>
    <xdr:to>
      <xdr:col>78</xdr:col>
      <xdr:colOff>57150</xdr:colOff>
      <xdr:row>75</xdr:row>
      <xdr:rowOff>184150</xdr:rowOff>
    </xdr:to>
    <xdr:graphicFrame macro="">
      <xdr:nvGraphicFramePr>
        <xdr:cNvPr id="71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75</xdr:col>
      <xdr:colOff>0</xdr:colOff>
      <xdr:row>76</xdr:row>
      <xdr:rowOff>0</xdr:rowOff>
    </xdr:from>
    <xdr:to>
      <xdr:col>78</xdr:col>
      <xdr:colOff>57150</xdr:colOff>
      <xdr:row>89</xdr:row>
      <xdr:rowOff>184150</xdr:rowOff>
    </xdr:to>
    <xdr:graphicFrame macro="">
      <xdr:nvGraphicFramePr>
        <xdr:cNvPr id="72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78</xdr:col>
      <xdr:colOff>0</xdr:colOff>
      <xdr:row>48</xdr:row>
      <xdr:rowOff>0</xdr:rowOff>
    </xdr:from>
    <xdr:to>
      <xdr:col>81</xdr:col>
      <xdr:colOff>57150</xdr:colOff>
      <xdr:row>61</xdr:row>
      <xdr:rowOff>184150</xdr:rowOff>
    </xdr:to>
    <xdr:graphicFrame macro="">
      <xdr:nvGraphicFramePr>
        <xdr:cNvPr id="73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78</xdr:col>
      <xdr:colOff>0</xdr:colOff>
      <xdr:row>62</xdr:row>
      <xdr:rowOff>0</xdr:rowOff>
    </xdr:from>
    <xdr:to>
      <xdr:col>81</xdr:col>
      <xdr:colOff>57150</xdr:colOff>
      <xdr:row>75</xdr:row>
      <xdr:rowOff>184150</xdr:rowOff>
    </xdr:to>
    <xdr:graphicFrame macro="">
      <xdr:nvGraphicFramePr>
        <xdr:cNvPr id="74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78</xdr:col>
      <xdr:colOff>0</xdr:colOff>
      <xdr:row>76</xdr:row>
      <xdr:rowOff>0</xdr:rowOff>
    </xdr:from>
    <xdr:to>
      <xdr:col>81</xdr:col>
      <xdr:colOff>57150</xdr:colOff>
      <xdr:row>89</xdr:row>
      <xdr:rowOff>184150</xdr:rowOff>
    </xdr:to>
    <xdr:graphicFrame macro="">
      <xdr:nvGraphicFramePr>
        <xdr:cNvPr id="75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81</xdr:col>
      <xdr:colOff>0</xdr:colOff>
      <xdr:row>48</xdr:row>
      <xdr:rowOff>0</xdr:rowOff>
    </xdr:from>
    <xdr:to>
      <xdr:col>84</xdr:col>
      <xdr:colOff>57150</xdr:colOff>
      <xdr:row>61</xdr:row>
      <xdr:rowOff>184150</xdr:rowOff>
    </xdr:to>
    <xdr:graphicFrame macro="">
      <xdr:nvGraphicFramePr>
        <xdr:cNvPr id="76" name="Chart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81</xdr:col>
      <xdr:colOff>0</xdr:colOff>
      <xdr:row>62</xdr:row>
      <xdr:rowOff>0</xdr:rowOff>
    </xdr:from>
    <xdr:to>
      <xdr:col>84</xdr:col>
      <xdr:colOff>57150</xdr:colOff>
      <xdr:row>75</xdr:row>
      <xdr:rowOff>184150</xdr:rowOff>
    </xdr:to>
    <xdr:graphicFrame macro="">
      <xdr:nvGraphicFramePr>
        <xdr:cNvPr id="77" name="Chart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81</xdr:col>
      <xdr:colOff>0</xdr:colOff>
      <xdr:row>76</xdr:row>
      <xdr:rowOff>0</xdr:rowOff>
    </xdr:from>
    <xdr:to>
      <xdr:col>84</xdr:col>
      <xdr:colOff>57150</xdr:colOff>
      <xdr:row>89</xdr:row>
      <xdr:rowOff>184150</xdr:rowOff>
    </xdr:to>
    <xdr:graphicFrame macro="">
      <xdr:nvGraphicFramePr>
        <xdr:cNvPr id="78" name="Chart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84</xdr:col>
      <xdr:colOff>0</xdr:colOff>
      <xdr:row>48</xdr:row>
      <xdr:rowOff>0</xdr:rowOff>
    </xdr:from>
    <xdr:to>
      <xdr:col>87</xdr:col>
      <xdr:colOff>57150</xdr:colOff>
      <xdr:row>61</xdr:row>
      <xdr:rowOff>184150</xdr:rowOff>
    </xdr:to>
    <xdr:graphicFrame macro="">
      <xdr:nvGraphicFramePr>
        <xdr:cNvPr id="79" name="Chart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84</xdr:col>
      <xdr:colOff>0</xdr:colOff>
      <xdr:row>62</xdr:row>
      <xdr:rowOff>0</xdr:rowOff>
    </xdr:from>
    <xdr:to>
      <xdr:col>87</xdr:col>
      <xdr:colOff>57150</xdr:colOff>
      <xdr:row>75</xdr:row>
      <xdr:rowOff>184150</xdr:rowOff>
    </xdr:to>
    <xdr:graphicFrame macro="">
      <xdr:nvGraphicFramePr>
        <xdr:cNvPr id="80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84</xdr:col>
      <xdr:colOff>0</xdr:colOff>
      <xdr:row>76</xdr:row>
      <xdr:rowOff>0</xdr:rowOff>
    </xdr:from>
    <xdr:to>
      <xdr:col>87</xdr:col>
      <xdr:colOff>57150</xdr:colOff>
      <xdr:row>89</xdr:row>
      <xdr:rowOff>184150</xdr:rowOff>
    </xdr:to>
    <xdr:graphicFrame macro="">
      <xdr:nvGraphicFramePr>
        <xdr:cNvPr id="81" name="Chart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84</xdr:col>
      <xdr:colOff>0</xdr:colOff>
      <xdr:row>90</xdr:row>
      <xdr:rowOff>0</xdr:rowOff>
    </xdr:from>
    <xdr:to>
      <xdr:col>87</xdr:col>
      <xdr:colOff>57150</xdr:colOff>
      <xdr:row>103</xdr:row>
      <xdr:rowOff>184150</xdr:rowOff>
    </xdr:to>
    <xdr:graphicFrame macro="">
      <xdr:nvGraphicFramePr>
        <xdr:cNvPr id="82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88</xdr:col>
      <xdr:colOff>0</xdr:colOff>
      <xdr:row>48</xdr:row>
      <xdr:rowOff>0</xdr:rowOff>
    </xdr:from>
    <xdr:to>
      <xdr:col>91</xdr:col>
      <xdr:colOff>57150</xdr:colOff>
      <xdr:row>61</xdr:row>
      <xdr:rowOff>184150</xdr:rowOff>
    </xdr:to>
    <xdr:graphicFrame macro="">
      <xdr:nvGraphicFramePr>
        <xdr:cNvPr id="83" name="Chart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88</xdr:col>
      <xdr:colOff>0</xdr:colOff>
      <xdr:row>62</xdr:row>
      <xdr:rowOff>0</xdr:rowOff>
    </xdr:from>
    <xdr:to>
      <xdr:col>91</xdr:col>
      <xdr:colOff>57150</xdr:colOff>
      <xdr:row>75</xdr:row>
      <xdr:rowOff>184150</xdr:rowOff>
    </xdr:to>
    <xdr:graphicFrame macro="">
      <xdr:nvGraphicFramePr>
        <xdr:cNvPr id="84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88</xdr:col>
      <xdr:colOff>0</xdr:colOff>
      <xdr:row>76</xdr:row>
      <xdr:rowOff>0</xdr:rowOff>
    </xdr:from>
    <xdr:to>
      <xdr:col>91</xdr:col>
      <xdr:colOff>57150</xdr:colOff>
      <xdr:row>89</xdr:row>
      <xdr:rowOff>184150</xdr:rowOff>
    </xdr:to>
    <xdr:graphicFrame macro="">
      <xdr:nvGraphicFramePr>
        <xdr:cNvPr id="85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91</xdr:col>
      <xdr:colOff>0</xdr:colOff>
      <xdr:row>48</xdr:row>
      <xdr:rowOff>0</xdr:rowOff>
    </xdr:from>
    <xdr:to>
      <xdr:col>94</xdr:col>
      <xdr:colOff>57150</xdr:colOff>
      <xdr:row>61</xdr:row>
      <xdr:rowOff>184150</xdr:rowOff>
    </xdr:to>
    <xdr:graphicFrame macro="">
      <xdr:nvGraphicFramePr>
        <xdr:cNvPr id="86" name="Chart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91</xdr:col>
      <xdr:colOff>0</xdr:colOff>
      <xdr:row>62</xdr:row>
      <xdr:rowOff>0</xdr:rowOff>
    </xdr:from>
    <xdr:to>
      <xdr:col>94</xdr:col>
      <xdr:colOff>57150</xdr:colOff>
      <xdr:row>75</xdr:row>
      <xdr:rowOff>184150</xdr:rowOff>
    </xdr:to>
    <xdr:graphicFrame macro="">
      <xdr:nvGraphicFramePr>
        <xdr:cNvPr id="87" name="Chart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91</xdr:col>
      <xdr:colOff>0</xdr:colOff>
      <xdr:row>76</xdr:row>
      <xdr:rowOff>0</xdr:rowOff>
    </xdr:from>
    <xdr:to>
      <xdr:col>94</xdr:col>
      <xdr:colOff>57150</xdr:colOff>
      <xdr:row>89</xdr:row>
      <xdr:rowOff>184150</xdr:rowOff>
    </xdr:to>
    <xdr:graphicFrame macro="">
      <xdr:nvGraphicFramePr>
        <xdr:cNvPr id="88" name="Chart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94</xdr:col>
      <xdr:colOff>0</xdr:colOff>
      <xdr:row>48</xdr:row>
      <xdr:rowOff>0</xdr:rowOff>
    </xdr:from>
    <xdr:to>
      <xdr:col>97</xdr:col>
      <xdr:colOff>57150</xdr:colOff>
      <xdr:row>61</xdr:row>
      <xdr:rowOff>184150</xdr:rowOff>
    </xdr:to>
    <xdr:graphicFrame macro="">
      <xdr:nvGraphicFramePr>
        <xdr:cNvPr id="89" name="Chart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94</xdr:col>
      <xdr:colOff>0</xdr:colOff>
      <xdr:row>62</xdr:row>
      <xdr:rowOff>0</xdr:rowOff>
    </xdr:from>
    <xdr:to>
      <xdr:col>97</xdr:col>
      <xdr:colOff>57150</xdr:colOff>
      <xdr:row>75</xdr:row>
      <xdr:rowOff>184150</xdr:rowOff>
    </xdr:to>
    <xdr:graphicFrame macro="">
      <xdr:nvGraphicFramePr>
        <xdr:cNvPr id="90" name="Chart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94</xdr:col>
      <xdr:colOff>0</xdr:colOff>
      <xdr:row>76</xdr:row>
      <xdr:rowOff>0</xdr:rowOff>
    </xdr:from>
    <xdr:to>
      <xdr:col>97</xdr:col>
      <xdr:colOff>57150</xdr:colOff>
      <xdr:row>89</xdr:row>
      <xdr:rowOff>184150</xdr:rowOff>
    </xdr:to>
    <xdr:graphicFrame macro="">
      <xdr:nvGraphicFramePr>
        <xdr:cNvPr id="91" name="Chart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97</xdr:col>
      <xdr:colOff>0</xdr:colOff>
      <xdr:row>48</xdr:row>
      <xdr:rowOff>0</xdr:rowOff>
    </xdr:from>
    <xdr:to>
      <xdr:col>100</xdr:col>
      <xdr:colOff>57150</xdr:colOff>
      <xdr:row>61</xdr:row>
      <xdr:rowOff>184150</xdr:rowOff>
    </xdr:to>
    <xdr:graphicFrame macro="">
      <xdr:nvGraphicFramePr>
        <xdr:cNvPr id="92" name="Chart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97</xdr:col>
      <xdr:colOff>0</xdr:colOff>
      <xdr:row>62</xdr:row>
      <xdr:rowOff>0</xdr:rowOff>
    </xdr:from>
    <xdr:to>
      <xdr:col>100</xdr:col>
      <xdr:colOff>57150</xdr:colOff>
      <xdr:row>75</xdr:row>
      <xdr:rowOff>184150</xdr:rowOff>
    </xdr:to>
    <xdr:graphicFrame macro="">
      <xdr:nvGraphicFramePr>
        <xdr:cNvPr id="93" name="Chart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97</xdr:col>
      <xdr:colOff>0</xdr:colOff>
      <xdr:row>76</xdr:row>
      <xdr:rowOff>0</xdr:rowOff>
    </xdr:from>
    <xdr:to>
      <xdr:col>100</xdr:col>
      <xdr:colOff>57150</xdr:colOff>
      <xdr:row>89</xdr:row>
      <xdr:rowOff>184150</xdr:rowOff>
    </xdr:to>
    <xdr:graphicFrame macro="">
      <xdr:nvGraphicFramePr>
        <xdr:cNvPr id="94" name="Chart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100</xdr:col>
      <xdr:colOff>0</xdr:colOff>
      <xdr:row>48</xdr:row>
      <xdr:rowOff>0</xdr:rowOff>
    </xdr:from>
    <xdr:to>
      <xdr:col>103</xdr:col>
      <xdr:colOff>57150</xdr:colOff>
      <xdr:row>61</xdr:row>
      <xdr:rowOff>184150</xdr:rowOff>
    </xdr:to>
    <xdr:graphicFrame macro="">
      <xdr:nvGraphicFramePr>
        <xdr:cNvPr id="95" name="Chart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100</xdr:col>
      <xdr:colOff>0</xdr:colOff>
      <xdr:row>62</xdr:row>
      <xdr:rowOff>0</xdr:rowOff>
    </xdr:from>
    <xdr:to>
      <xdr:col>103</xdr:col>
      <xdr:colOff>57150</xdr:colOff>
      <xdr:row>75</xdr:row>
      <xdr:rowOff>184150</xdr:rowOff>
    </xdr:to>
    <xdr:graphicFrame macro="">
      <xdr:nvGraphicFramePr>
        <xdr:cNvPr id="96" name="Chart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100</xdr:col>
      <xdr:colOff>0</xdr:colOff>
      <xdr:row>76</xdr:row>
      <xdr:rowOff>0</xdr:rowOff>
    </xdr:from>
    <xdr:to>
      <xdr:col>103</xdr:col>
      <xdr:colOff>57150</xdr:colOff>
      <xdr:row>89</xdr:row>
      <xdr:rowOff>184150</xdr:rowOff>
    </xdr:to>
    <xdr:graphicFrame macro="">
      <xdr:nvGraphicFramePr>
        <xdr:cNvPr id="97" name="Chart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103</xdr:col>
      <xdr:colOff>0</xdr:colOff>
      <xdr:row>48</xdr:row>
      <xdr:rowOff>0</xdr:rowOff>
    </xdr:from>
    <xdr:to>
      <xdr:col>106</xdr:col>
      <xdr:colOff>57150</xdr:colOff>
      <xdr:row>61</xdr:row>
      <xdr:rowOff>184150</xdr:rowOff>
    </xdr:to>
    <xdr:graphicFrame macro="">
      <xdr:nvGraphicFramePr>
        <xdr:cNvPr id="98" name="Chart 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103</xdr:col>
      <xdr:colOff>0</xdr:colOff>
      <xdr:row>62</xdr:row>
      <xdr:rowOff>0</xdr:rowOff>
    </xdr:from>
    <xdr:to>
      <xdr:col>106</xdr:col>
      <xdr:colOff>57150</xdr:colOff>
      <xdr:row>75</xdr:row>
      <xdr:rowOff>184150</xdr:rowOff>
    </xdr:to>
    <xdr:graphicFrame macro="">
      <xdr:nvGraphicFramePr>
        <xdr:cNvPr id="99" name="Chart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103</xdr:col>
      <xdr:colOff>0</xdr:colOff>
      <xdr:row>76</xdr:row>
      <xdr:rowOff>0</xdr:rowOff>
    </xdr:from>
    <xdr:to>
      <xdr:col>106</xdr:col>
      <xdr:colOff>57150</xdr:colOff>
      <xdr:row>89</xdr:row>
      <xdr:rowOff>184150</xdr:rowOff>
    </xdr:to>
    <xdr:graphicFrame macro="">
      <xdr:nvGraphicFramePr>
        <xdr:cNvPr id="100" name="Chart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106</xdr:col>
      <xdr:colOff>0</xdr:colOff>
      <xdr:row>48</xdr:row>
      <xdr:rowOff>0</xdr:rowOff>
    </xdr:from>
    <xdr:to>
      <xdr:col>109</xdr:col>
      <xdr:colOff>57150</xdr:colOff>
      <xdr:row>61</xdr:row>
      <xdr:rowOff>184150</xdr:rowOff>
    </xdr:to>
    <xdr:graphicFrame macro="">
      <xdr:nvGraphicFramePr>
        <xdr:cNvPr id="101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106</xdr:col>
      <xdr:colOff>0</xdr:colOff>
      <xdr:row>62</xdr:row>
      <xdr:rowOff>0</xdr:rowOff>
    </xdr:from>
    <xdr:to>
      <xdr:col>109</xdr:col>
      <xdr:colOff>57150</xdr:colOff>
      <xdr:row>75</xdr:row>
      <xdr:rowOff>184150</xdr:rowOff>
    </xdr:to>
    <xdr:graphicFrame macro="">
      <xdr:nvGraphicFramePr>
        <xdr:cNvPr id="102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106</xdr:col>
      <xdr:colOff>0</xdr:colOff>
      <xdr:row>76</xdr:row>
      <xdr:rowOff>0</xdr:rowOff>
    </xdr:from>
    <xdr:to>
      <xdr:col>109</xdr:col>
      <xdr:colOff>57150</xdr:colOff>
      <xdr:row>89</xdr:row>
      <xdr:rowOff>184150</xdr:rowOff>
    </xdr:to>
    <xdr:graphicFrame macro="">
      <xdr:nvGraphicFramePr>
        <xdr:cNvPr id="103" name="Chart 1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109</xdr:col>
      <xdr:colOff>0</xdr:colOff>
      <xdr:row>48</xdr:row>
      <xdr:rowOff>0</xdr:rowOff>
    </xdr:from>
    <xdr:to>
      <xdr:col>112</xdr:col>
      <xdr:colOff>57150</xdr:colOff>
      <xdr:row>61</xdr:row>
      <xdr:rowOff>184150</xdr:rowOff>
    </xdr:to>
    <xdr:graphicFrame macro="">
      <xdr:nvGraphicFramePr>
        <xdr:cNvPr id="104" name="Chart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109</xdr:col>
      <xdr:colOff>0</xdr:colOff>
      <xdr:row>62</xdr:row>
      <xdr:rowOff>0</xdr:rowOff>
    </xdr:from>
    <xdr:to>
      <xdr:col>112</xdr:col>
      <xdr:colOff>57150</xdr:colOff>
      <xdr:row>75</xdr:row>
      <xdr:rowOff>184150</xdr:rowOff>
    </xdr:to>
    <xdr:graphicFrame macro="">
      <xdr:nvGraphicFramePr>
        <xdr:cNvPr id="105" name="Chart 1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109</xdr:col>
      <xdr:colOff>0</xdr:colOff>
      <xdr:row>76</xdr:row>
      <xdr:rowOff>0</xdr:rowOff>
    </xdr:from>
    <xdr:to>
      <xdr:col>112</xdr:col>
      <xdr:colOff>57150</xdr:colOff>
      <xdr:row>89</xdr:row>
      <xdr:rowOff>184150</xdr:rowOff>
    </xdr:to>
    <xdr:graphicFrame macro="">
      <xdr:nvGraphicFramePr>
        <xdr:cNvPr id="106" name="Chart 1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112</xdr:col>
      <xdr:colOff>0</xdr:colOff>
      <xdr:row>48</xdr:row>
      <xdr:rowOff>0</xdr:rowOff>
    </xdr:from>
    <xdr:to>
      <xdr:col>115</xdr:col>
      <xdr:colOff>57150</xdr:colOff>
      <xdr:row>61</xdr:row>
      <xdr:rowOff>184150</xdr:rowOff>
    </xdr:to>
    <xdr:graphicFrame macro="">
      <xdr:nvGraphicFramePr>
        <xdr:cNvPr id="107" name="Chart 1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112</xdr:col>
      <xdr:colOff>0</xdr:colOff>
      <xdr:row>62</xdr:row>
      <xdr:rowOff>0</xdr:rowOff>
    </xdr:from>
    <xdr:to>
      <xdr:col>115</xdr:col>
      <xdr:colOff>57150</xdr:colOff>
      <xdr:row>75</xdr:row>
      <xdr:rowOff>184150</xdr:rowOff>
    </xdr:to>
    <xdr:graphicFrame macro="">
      <xdr:nvGraphicFramePr>
        <xdr:cNvPr id="108" name="Chart 1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112</xdr:col>
      <xdr:colOff>0</xdr:colOff>
      <xdr:row>76</xdr:row>
      <xdr:rowOff>0</xdr:rowOff>
    </xdr:from>
    <xdr:to>
      <xdr:col>115</xdr:col>
      <xdr:colOff>57150</xdr:colOff>
      <xdr:row>89</xdr:row>
      <xdr:rowOff>184150</xdr:rowOff>
    </xdr:to>
    <xdr:graphicFrame macro="">
      <xdr:nvGraphicFramePr>
        <xdr:cNvPr id="109" name="Chart 10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115</xdr:col>
      <xdr:colOff>0</xdr:colOff>
      <xdr:row>48</xdr:row>
      <xdr:rowOff>0</xdr:rowOff>
    </xdr:from>
    <xdr:to>
      <xdr:col>118</xdr:col>
      <xdr:colOff>57150</xdr:colOff>
      <xdr:row>61</xdr:row>
      <xdr:rowOff>184150</xdr:rowOff>
    </xdr:to>
    <xdr:graphicFrame macro="">
      <xdr:nvGraphicFramePr>
        <xdr:cNvPr id="110" name="Chart 10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115</xdr:col>
      <xdr:colOff>0</xdr:colOff>
      <xdr:row>62</xdr:row>
      <xdr:rowOff>0</xdr:rowOff>
    </xdr:from>
    <xdr:to>
      <xdr:col>118</xdr:col>
      <xdr:colOff>57150</xdr:colOff>
      <xdr:row>75</xdr:row>
      <xdr:rowOff>184150</xdr:rowOff>
    </xdr:to>
    <xdr:graphicFrame macro="">
      <xdr:nvGraphicFramePr>
        <xdr:cNvPr id="111" name="Chart 1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115</xdr:col>
      <xdr:colOff>0</xdr:colOff>
      <xdr:row>76</xdr:row>
      <xdr:rowOff>0</xdr:rowOff>
    </xdr:from>
    <xdr:to>
      <xdr:col>118</xdr:col>
      <xdr:colOff>57150</xdr:colOff>
      <xdr:row>89</xdr:row>
      <xdr:rowOff>184150</xdr:rowOff>
    </xdr:to>
    <xdr:graphicFrame macro="">
      <xdr:nvGraphicFramePr>
        <xdr:cNvPr id="11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118</xdr:col>
      <xdr:colOff>0</xdr:colOff>
      <xdr:row>48</xdr:row>
      <xdr:rowOff>0</xdr:rowOff>
    </xdr:from>
    <xdr:to>
      <xdr:col>121</xdr:col>
      <xdr:colOff>57150</xdr:colOff>
      <xdr:row>61</xdr:row>
      <xdr:rowOff>184150</xdr:rowOff>
    </xdr:to>
    <xdr:graphicFrame macro="">
      <xdr:nvGraphicFramePr>
        <xdr:cNvPr id="113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118</xdr:col>
      <xdr:colOff>0</xdr:colOff>
      <xdr:row>62</xdr:row>
      <xdr:rowOff>0</xdr:rowOff>
    </xdr:from>
    <xdr:to>
      <xdr:col>121</xdr:col>
      <xdr:colOff>57150</xdr:colOff>
      <xdr:row>75</xdr:row>
      <xdr:rowOff>184150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118</xdr:col>
      <xdr:colOff>0</xdr:colOff>
      <xdr:row>76</xdr:row>
      <xdr:rowOff>0</xdr:rowOff>
    </xdr:from>
    <xdr:to>
      <xdr:col>121</xdr:col>
      <xdr:colOff>57150</xdr:colOff>
      <xdr:row>89</xdr:row>
      <xdr:rowOff>184150</xdr:rowOff>
    </xdr:to>
    <xdr:graphicFrame macro="">
      <xdr:nvGraphicFramePr>
        <xdr:cNvPr id="115" name="Chart 1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121</xdr:col>
      <xdr:colOff>0</xdr:colOff>
      <xdr:row>48</xdr:row>
      <xdr:rowOff>0</xdr:rowOff>
    </xdr:from>
    <xdr:to>
      <xdr:col>124</xdr:col>
      <xdr:colOff>57150</xdr:colOff>
      <xdr:row>61</xdr:row>
      <xdr:rowOff>184150</xdr:rowOff>
    </xdr:to>
    <xdr:graphicFrame macro="">
      <xdr:nvGraphicFramePr>
        <xdr:cNvPr id="116" name="Chart 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121</xdr:col>
      <xdr:colOff>0</xdr:colOff>
      <xdr:row>62</xdr:row>
      <xdr:rowOff>0</xdr:rowOff>
    </xdr:from>
    <xdr:to>
      <xdr:col>124</xdr:col>
      <xdr:colOff>57150</xdr:colOff>
      <xdr:row>75</xdr:row>
      <xdr:rowOff>184150</xdr:rowOff>
    </xdr:to>
    <xdr:graphicFrame macro="">
      <xdr:nvGraphicFramePr>
        <xdr:cNvPr id="117" name="Chart 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121</xdr:col>
      <xdr:colOff>0</xdr:colOff>
      <xdr:row>76</xdr:row>
      <xdr:rowOff>0</xdr:rowOff>
    </xdr:from>
    <xdr:to>
      <xdr:col>124</xdr:col>
      <xdr:colOff>57150</xdr:colOff>
      <xdr:row>89</xdr:row>
      <xdr:rowOff>184150</xdr:rowOff>
    </xdr:to>
    <xdr:graphicFrame macro="">
      <xdr:nvGraphicFramePr>
        <xdr:cNvPr id="118" name="Chart 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124</xdr:col>
      <xdr:colOff>0</xdr:colOff>
      <xdr:row>48</xdr:row>
      <xdr:rowOff>0</xdr:rowOff>
    </xdr:from>
    <xdr:to>
      <xdr:col>127</xdr:col>
      <xdr:colOff>57150</xdr:colOff>
      <xdr:row>61</xdr:row>
      <xdr:rowOff>184150</xdr:rowOff>
    </xdr:to>
    <xdr:graphicFrame macro="">
      <xdr:nvGraphicFramePr>
        <xdr:cNvPr id="119" name="Chart 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124</xdr:col>
      <xdr:colOff>0</xdr:colOff>
      <xdr:row>62</xdr:row>
      <xdr:rowOff>0</xdr:rowOff>
    </xdr:from>
    <xdr:to>
      <xdr:col>127</xdr:col>
      <xdr:colOff>57150</xdr:colOff>
      <xdr:row>75</xdr:row>
      <xdr:rowOff>184150</xdr:rowOff>
    </xdr:to>
    <xdr:graphicFrame macro="">
      <xdr:nvGraphicFramePr>
        <xdr:cNvPr id="120" name="Chart 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124</xdr:col>
      <xdr:colOff>0</xdr:colOff>
      <xdr:row>76</xdr:row>
      <xdr:rowOff>0</xdr:rowOff>
    </xdr:from>
    <xdr:to>
      <xdr:col>127</xdr:col>
      <xdr:colOff>57150</xdr:colOff>
      <xdr:row>89</xdr:row>
      <xdr:rowOff>184150</xdr:rowOff>
    </xdr:to>
    <xdr:graphicFrame macro="">
      <xdr:nvGraphicFramePr>
        <xdr:cNvPr id="121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3</xdr:col>
      <xdr:colOff>111125</xdr:colOff>
      <xdr:row>43</xdr:row>
      <xdr:rowOff>47625</xdr:rowOff>
    </xdr:from>
    <xdr:to>
      <xdr:col>6</xdr:col>
      <xdr:colOff>168275</xdr:colOff>
      <xdr:row>57</xdr:row>
      <xdr:rowOff>34925</xdr:rowOff>
    </xdr:to>
    <xdr:graphicFrame macro="">
      <xdr:nvGraphicFramePr>
        <xdr:cNvPr id="123" name="Chart 1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124</xdr:col>
      <xdr:colOff>0</xdr:colOff>
      <xdr:row>90</xdr:row>
      <xdr:rowOff>0</xdr:rowOff>
    </xdr:from>
    <xdr:to>
      <xdr:col>127</xdr:col>
      <xdr:colOff>57150</xdr:colOff>
      <xdr:row>103</xdr:row>
      <xdr:rowOff>184150</xdr:rowOff>
    </xdr:to>
    <xdr:graphicFrame macro="">
      <xdr:nvGraphicFramePr>
        <xdr:cNvPr id="124" name="Chart 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E198"/>
  <sheetViews>
    <sheetView tabSelected="1" zoomScale="80" zoomScaleNormal="80" workbookViewId="0">
      <pane ySplit="1" topLeftCell="A2" activePane="bottomLeft" state="frozen"/>
      <selection pane="bottomLeft" activeCell="A40" sqref="A40:XFD201"/>
    </sheetView>
  </sheetViews>
  <sheetFormatPr defaultColWidth="14.453125" defaultRowHeight="15.75" customHeight="1" x14ac:dyDescent="0.25"/>
  <cols>
    <col min="1" max="8" width="21.54296875" style="1" customWidth="1"/>
    <col min="9" max="48" width="21.54296875" style="2" customWidth="1"/>
    <col min="49" max="88" width="21.54296875" style="3" customWidth="1"/>
    <col min="89" max="128" width="21.54296875" style="4" customWidth="1"/>
    <col min="129" max="129" width="157.36328125" style="5" customWidth="1"/>
    <col min="130" max="135" width="21.54296875" style="1" customWidth="1"/>
    <col min="136" max="16384" width="14.453125" style="1"/>
  </cols>
  <sheetData>
    <row r="1" spans="1:135" s="14" customFormat="1" ht="15.75" customHeight="1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14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4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4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4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4" t="s">
        <v>95</v>
      </c>
      <c r="CS1" s="14" t="s">
        <v>96</v>
      </c>
      <c r="CT1" s="14" t="s">
        <v>97</v>
      </c>
      <c r="CU1" s="14" t="s">
        <v>98</v>
      </c>
      <c r="CV1" s="14" t="s">
        <v>99</v>
      </c>
      <c r="CW1" s="14" t="s">
        <v>100</v>
      </c>
      <c r="CX1" s="14" t="s">
        <v>101</v>
      </c>
      <c r="CY1" s="14" t="s">
        <v>102</v>
      </c>
      <c r="CZ1" s="14" t="s">
        <v>103</v>
      </c>
      <c r="DA1" s="14" t="s">
        <v>104</v>
      </c>
      <c r="DB1" s="14" t="s">
        <v>105</v>
      </c>
      <c r="DC1" s="14" t="s">
        <v>106</v>
      </c>
      <c r="DD1" s="14" t="s">
        <v>107</v>
      </c>
      <c r="DE1" s="14" t="s">
        <v>108</v>
      </c>
      <c r="DF1" s="14" t="s">
        <v>109</v>
      </c>
      <c r="DG1" s="14" t="s">
        <v>110</v>
      </c>
      <c r="DH1" s="14" t="s">
        <v>111</v>
      </c>
      <c r="DI1" s="14" t="s">
        <v>112</v>
      </c>
      <c r="DJ1" s="14" t="s">
        <v>113</v>
      </c>
      <c r="DK1" s="14" t="s">
        <v>114</v>
      </c>
      <c r="DL1" s="14" t="s">
        <v>115</v>
      </c>
      <c r="DM1" s="14" t="s">
        <v>116</v>
      </c>
      <c r="DN1" s="14" t="s">
        <v>117</v>
      </c>
      <c r="DO1" s="14" t="s">
        <v>118</v>
      </c>
      <c r="DP1" s="14" t="s">
        <v>119</v>
      </c>
      <c r="DQ1" s="14" t="s">
        <v>120</v>
      </c>
      <c r="DR1" s="14" t="s">
        <v>121</v>
      </c>
      <c r="DS1" s="14" t="s">
        <v>122</v>
      </c>
      <c r="DT1" s="14" t="s">
        <v>123</v>
      </c>
      <c r="DU1" s="14" t="s">
        <v>124</v>
      </c>
      <c r="DV1" s="14" t="s">
        <v>125</v>
      </c>
      <c r="DW1" s="14" t="s">
        <v>126</v>
      </c>
      <c r="DX1" s="14" t="s">
        <v>127</v>
      </c>
      <c r="DY1" s="14" t="s">
        <v>128</v>
      </c>
    </row>
    <row r="2" spans="1:135" s="19" customFormat="1" ht="15.75" customHeight="1" thickBot="1" x14ac:dyDescent="0.3">
      <c r="A2" s="15">
        <v>43595.398611111108</v>
      </c>
      <c r="B2" s="16" t="s">
        <v>200</v>
      </c>
      <c r="C2" s="21" t="s">
        <v>153</v>
      </c>
      <c r="D2" s="16" t="s">
        <v>201</v>
      </c>
      <c r="E2" s="17">
        <v>200500013</v>
      </c>
      <c r="F2" s="16" t="s">
        <v>202</v>
      </c>
      <c r="G2" s="16">
        <v>837556484</v>
      </c>
      <c r="H2" s="16" t="s">
        <v>133</v>
      </c>
      <c r="I2" s="18" t="s">
        <v>134</v>
      </c>
      <c r="J2" s="16"/>
      <c r="K2" s="16"/>
      <c r="L2" s="16"/>
      <c r="M2" s="16"/>
      <c r="N2" s="16" t="s">
        <v>139</v>
      </c>
      <c r="O2" s="16"/>
      <c r="P2" s="16" t="s">
        <v>139</v>
      </c>
      <c r="Q2" s="16"/>
      <c r="R2" s="16"/>
      <c r="S2" s="16" t="s">
        <v>140</v>
      </c>
      <c r="T2" s="16"/>
      <c r="U2" s="16"/>
      <c r="V2" s="16"/>
      <c r="W2" s="16" t="s">
        <v>140</v>
      </c>
      <c r="X2" s="16"/>
      <c r="Y2" s="16"/>
      <c r="Z2" s="16" t="s">
        <v>174</v>
      </c>
      <c r="AA2" s="16"/>
      <c r="AB2" s="16" t="s">
        <v>139</v>
      </c>
      <c r="AC2" s="16"/>
      <c r="AD2" s="16"/>
      <c r="AE2" s="16"/>
      <c r="AF2" s="16"/>
      <c r="AG2" s="16" t="s">
        <v>140</v>
      </c>
      <c r="AH2" s="16" t="s">
        <v>139</v>
      </c>
      <c r="AI2" s="16" t="s">
        <v>139</v>
      </c>
      <c r="AJ2" s="16"/>
      <c r="AK2" s="16"/>
      <c r="AL2" s="16" t="s">
        <v>139</v>
      </c>
      <c r="AM2" s="16"/>
      <c r="AN2" s="16"/>
      <c r="AO2" s="16" t="s">
        <v>139</v>
      </c>
      <c r="AP2" s="16"/>
      <c r="AQ2" s="16"/>
      <c r="AR2" s="16"/>
      <c r="AS2" s="16"/>
      <c r="AT2" s="16"/>
      <c r="AU2" s="18" t="s">
        <v>134</v>
      </c>
      <c r="AV2" s="16"/>
      <c r="AW2" s="18" t="s">
        <v>134</v>
      </c>
      <c r="AX2" s="16"/>
      <c r="AY2" s="16"/>
      <c r="AZ2" s="16"/>
      <c r="BA2" s="16"/>
      <c r="BB2" s="16" t="s">
        <v>139</v>
      </c>
      <c r="BC2" s="16"/>
      <c r="BD2" s="16" t="s">
        <v>140</v>
      </c>
      <c r="BE2" s="16"/>
      <c r="BF2" s="16"/>
      <c r="BG2" s="16" t="s">
        <v>139</v>
      </c>
      <c r="BH2" s="16"/>
      <c r="BI2" s="16"/>
      <c r="BJ2" s="16"/>
      <c r="BK2" s="16" t="s">
        <v>140</v>
      </c>
      <c r="BL2" s="16"/>
      <c r="BM2" s="16"/>
      <c r="BN2" s="16" t="s">
        <v>139</v>
      </c>
      <c r="BO2" s="16"/>
      <c r="BP2" s="16" t="s">
        <v>139</v>
      </c>
      <c r="BQ2" s="16"/>
      <c r="BR2" s="16"/>
      <c r="BS2" s="16"/>
      <c r="BT2" s="16"/>
      <c r="BU2" s="16" t="s">
        <v>134</v>
      </c>
      <c r="BV2" s="16" t="s">
        <v>134</v>
      </c>
      <c r="BW2" s="16" t="s">
        <v>139</v>
      </c>
      <c r="BX2" s="16"/>
      <c r="BY2" s="16" t="s">
        <v>139</v>
      </c>
      <c r="BZ2" s="16" t="s">
        <v>139</v>
      </c>
      <c r="CA2" s="16"/>
      <c r="CB2" s="16"/>
      <c r="CC2" s="16" t="s">
        <v>139</v>
      </c>
      <c r="CD2" s="16"/>
      <c r="CE2" s="16"/>
      <c r="CF2" s="16"/>
      <c r="CG2" s="16"/>
      <c r="CH2" s="16"/>
      <c r="CI2" s="18" t="s">
        <v>134</v>
      </c>
      <c r="CJ2" s="16"/>
      <c r="CK2" s="18" t="s">
        <v>134</v>
      </c>
      <c r="CL2" s="16"/>
      <c r="CM2" s="16"/>
      <c r="CN2" s="16"/>
      <c r="CO2" s="16"/>
      <c r="CP2" s="18" t="s">
        <v>134</v>
      </c>
      <c r="CQ2" s="16"/>
      <c r="CR2" s="18" t="s">
        <v>134</v>
      </c>
      <c r="CS2" s="16"/>
      <c r="CT2" s="16"/>
      <c r="CU2" s="18" t="s">
        <v>134</v>
      </c>
      <c r="CV2" s="16"/>
      <c r="CW2" s="16"/>
      <c r="CX2" s="16"/>
      <c r="CY2" s="16" t="s">
        <v>139</v>
      </c>
      <c r="CZ2" s="16"/>
      <c r="DA2" s="16"/>
      <c r="DB2" s="16" t="s">
        <v>139</v>
      </c>
      <c r="DC2" s="16"/>
      <c r="DD2" s="16" t="s">
        <v>139</v>
      </c>
      <c r="DE2" s="16"/>
      <c r="DF2" s="16"/>
      <c r="DG2" s="16"/>
      <c r="DH2" s="16"/>
      <c r="DI2" s="16" t="s">
        <v>134</v>
      </c>
      <c r="DJ2" s="16" t="s">
        <v>134</v>
      </c>
      <c r="DK2" s="18" t="s">
        <v>134</v>
      </c>
      <c r="DL2" s="16"/>
      <c r="DM2" s="16" t="s">
        <v>134</v>
      </c>
      <c r="DN2" s="18" t="s">
        <v>134</v>
      </c>
      <c r="DO2" s="16"/>
      <c r="DP2" s="16"/>
      <c r="DQ2" s="16" t="s">
        <v>139</v>
      </c>
      <c r="DR2" s="16"/>
      <c r="DS2" s="16"/>
      <c r="DT2" s="16"/>
      <c r="DU2" s="16"/>
      <c r="DV2" s="16"/>
      <c r="DW2" s="16" t="s">
        <v>139</v>
      </c>
      <c r="DX2" s="16"/>
      <c r="DY2" s="16"/>
      <c r="DZ2" s="16"/>
      <c r="EA2" s="16"/>
      <c r="EB2" s="16"/>
      <c r="EC2" s="16"/>
      <c r="ED2" s="16"/>
      <c r="EE2" s="16"/>
    </row>
    <row r="3" spans="1:135" s="19" customFormat="1" ht="15.75" customHeight="1" thickBot="1" x14ac:dyDescent="0.3">
      <c r="A3" s="15">
        <v>43592.301851851851</v>
      </c>
      <c r="B3" s="16" t="s">
        <v>179</v>
      </c>
      <c r="C3" s="21" t="s">
        <v>153</v>
      </c>
      <c r="D3" s="16" t="s">
        <v>180</v>
      </c>
      <c r="E3" s="17">
        <v>200501456</v>
      </c>
      <c r="F3" s="16" t="s">
        <v>181</v>
      </c>
      <c r="G3" s="16">
        <v>825977769</v>
      </c>
      <c r="H3" s="16" t="s">
        <v>133</v>
      </c>
      <c r="I3" s="16"/>
      <c r="J3" s="16"/>
      <c r="K3" s="16"/>
      <c r="L3" s="16"/>
      <c r="M3" s="16"/>
      <c r="N3" s="16" t="s">
        <v>174</v>
      </c>
      <c r="O3" s="16"/>
      <c r="P3" s="16"/>
      <c r="Q3" s="16" t="s">
        <v>134</v>
      </c>
      <c r="R3" s="16" t="s">
        <v>139</v>
      </c>
      <c r="S3" s="16"/>
      <c r="T3" s="16"/>
      <c r="U3" s="16"/>
      <c r="V3" s="16"/>
      <c r="W3" s="16"/>
      <c r="X3" s="16" t="s">
        <v>140</v>
      </c>
      <c r="Y3" s="16" t="s">
        <v>140</v>
      </c>
      <c r="Z3" s="16" t="s">
        <v>139</v>
      </c>
      <c r="AA3" s="16"/>
      <c r="AB3" s="16"/>
      <c r="AC3" s="16"/>
      <c r="AD3" s="16"/>
      <c r="AE3" s="16"/>
      <c r="AF3" s="16"/>
      <c r="AG3" s="16" t="s">
        <v>139</v>
      </c>
      <c r="AH3" s="16" t="s">
        <v>139</v>
      </c>
      <c r="AI3" s="16" t="s">
        <v>139</v>
      </c>
      <c r="AJ3" s="16"/>
      <c r="AK3" s="16"/>
      <c r="AL3" s="16" t="s">
        <v>139</v>
      </c>
      <c r="AM3" s="16" t="s">
        <v>140</v>
      </c>
      <c r="AN3" s="16"/>
      <c r="AO3" s="18" t="s">
        <v>134</v>
      </c>
      <c r="AP3" s="16"/>
      <c r="AQ3" s="16"/>
      <c r="AR3" s="16"/>
      <c r="AS3" s="16" t="s">
        <v>134</v>
      </c>
      <c r="AT3" s="18" t="s">
        <v>134</v>
      </c>
      <c r="AU3" s="16"/>
      <c r="AV3" s="16"/>
      <c r="AW3" s="16" t="s">
        <v>140</v>
      </c>
      <c r="AX3" s="16"/>
      <c r="AY3" s="16"/>
      <c r="AZ3" s="16"/>
      <c r="BA3" s="16"/>
      <c r="BB3" s="16" t="s">
        <v>174</v>
      </c>
      <c r="BC3" s="16"/>
      <c r="BD3" s="16" t="s">
        <v>140</v>
      </c>
      <c r="BE3" s="16" t="s">
        <v>134</v>
      </c>
      <c r="BF3" s="16" t="s">
        <v>134</v>
      </c>
      <c r="BG3" s="16" t="s">
        <v>140</v>
      </c>
      <c r="BH3" s="16"/>
      <c r="BI3" s="16"/>
      <c r="BJ3" s="16"/>
      <c r="BK3" s="16" t="s">
        <v>140</v>
      </c>
      <c r="BL3" s="16" t="s">
        <v>139</v>
      </c>
      <c r="BM3" s="16" t="s">
        <v>139</v>
      </c>
      <c r="BN3" s="16" t="s">
        <v>139</v>
      </c>
      <c r="BO3" s="16"/>
      <c r="BP3" s="16"/>
      <c r="BQ3" s="16"/>
      <c r="BR3" s="16"/>
      <c r="BS3" s="16"/>
      <c r="BT3" s="16"/>
      <c r="BU3" s="16" t="s">
        <v>139</v>
      </c>
      <c r="BV3" s="16" t="s">
        <v>139</v>
      </c>
      <c r="BW3" s="16" t="s">
        <v>139</v>
      </c>
      <c r="BX3" s="16"/>
      <c r="BY3" s="16" t="s">
        <v>139</v>
      </c>
      <c r="BZ3" s="16" t="s">
        <v>139</v>
      </c>
      <c r="CA3" s="16" t="s">
        <v>140</v>
      </c>
      <c r="CB3" s="16"/>
      <c r="CC3" s="16" t="s">
        <v>139</v>
      </c>
      <c r="CD3" s="16"/>
      <c r="CE3" s="16"/>
      <c r="CF3" s="16"/>
      <c r="CG3" s="16" t="s">
        <v>139</v>
      </c>
      <c r="CH3" s="16" t="s">
        <v>139</v>
      </c>
      <c r="CI3" s="16"/>
      <c r="CJ3" s="16"/>
      <c r="CK3" s="16" t="s">
        <v>139</v>
      </c>
      <c r="CL3" s="16"/>
      <c r="CM3" s="16"/>
      <c r="CN3" s="16"/>
      <c r="CO3" s="16"/>
      <c r="CP3" s="16" t="s">
        <v>140</v>
      </c>
      <c r="CQ3" s="16"/>
      <c r="CR3" s="16" t="s">
        <v>140</v>
      </c>
      <c r="CS3" s="16" t="s">
        <v>134</v>
      </c>
      <c r="CT3" s="16" t="s">
        <v>134</v>
      </c>
      <c r="CU3" s="16" t="s">
        <v>139</v>
      </c>
      <c r="CV3" s="16"/>
      <c r="CW3" s="16"/>
      <c r="CX3" s="16"/>
      <c r="CY3" s="16" t="s">
        <v>140</v>
      </c>
      <c r="CZ3" s="16" t="s">
        <v>139</v>
      </c>
      <c r="DA3" s="16" t="s">
        <v>139</v>
      </c>
      <c r="DB3" s="16"/>
      <c r="DC3" s="16"/>
      <c r="DD3" s="16"/>
      <c r="DE3" s="16"/>
      <c r="DF3" s="16"/>
      <c r="DG3" s="16"/>
      <c r="DH3" s="16"/>
      <c r="DI3" s="16" t="s">
        <v>134</v>
      </c>
      <c r="DJ3" s="16" t="s">
        <v>134</v>
      </c>
      <c r="DK3" s="18" t="s">
        <v>134</v>
      </c>
      <c r="DL3" s="16"/>
      <c r="DM3" s="16" t="s">
        <v>134</v>
      </c>
      <c r="DN3" s="16" t="s">
        <v>134</v>
      </c>
      <c r="DO3" s="16" t="s">
        <v>140</v>
      </c>
      <c r="DP3" s="16"/>
      <c r="DQ3" s="18" t="s">
        <v>134</v>
      </c>
      <c r="DR3" s="16"/>
      <c r="DS3" s="16"/>
      <c r="DT3" s="16"/>
      <c r="DU3" s="16" t="s">
        <v>139</v>
      </c>
      <c r="DV3" s="16" t="s">
        <v>139</v>
      </c>
      <c r="DW3" s="16" t="s">
        <v>140</v>
      </c>
      <c r="DX3" s="16"/>
      <c r="DY3" s="18" t="s">
        <v>182</v>
      </c>
      <c r="DZ3" s="16"/>
      <c r="EA3" s="16"/>
      <c r="EB3" s="16"/>
      <c r="EC3" s="16"/>
      <c r="ED3" s="16"/>
      <c r="EE3" s="16"/>
    </row>
    <row r="4" spans="1:135" s="19" customFormat="1" ht="15.75" customHeight="1" thickBot="1" x14ac:dyDescent="0.3">
      <c r="A4" s="15">
        <v>43585.544976851852</v>
      </c>
      <c r="B4" s="16" t="s">
        <v>167</v>
      </c>
      <c r="C4" s="21" t="s">
        <v>153</v>
      </c>
      <c r="D4" s="16" t="s">
        <v>218</v>
      </c>
      <c r="E4" s="17">
        <v>200500205</v>
      </c>
      <c r="F4" s="16" t="s">
        <v>168</v>
      </c>
      <c r="G4" s="16">
        <v>769418445</v>
      </c>
      <c r="H4" s="16" t="s">
        <v>133</v>
      </c>
      <c r="I4" s="18" t="s">
        <v>134</v>
      </c>
      <c r="J4" s="16"/>
      <c r="K4" s="16"/>
      <c r="L4" s="16"/>
      <c r="M4" s="16"/>
      <c r="N4" s="18" t="s">
        <v>134</v>
      </c>
      <c r="O4" s="16"/>
      <c r="P4" s="18" t="s">
        <v>134</v>
      </c>
      <c r="Q4" s="16"/>
      <c r="R4" s="16"/>
      <c r="S4" s="16"/>
      <c r="T4" s="16"/>
      <c r="U4" s="16"/>
      <c r="V4" s="16"/>
      <c r="W4" s="18" t="s">
        <v>134</v>
      </c>
      <c r="X4" s="16"/>
      <c r="Y4" s="16"/>
      <c r="Z4" s="18" t="s">
        <v>134</v>
      </c>
      <c r="AA4" s="16"/>
      <c r="AB4" s="16" t="s">
        <v>134</v>
      </c>
      <c r="AC4" s="18" t="s">
        <v>134</v>
      </c>
      <c r="AD4" s="16"/>
      <c r="AE4" s="16"/>
      <c r="AF4" s="16"/>
      <c r="AG4" s="16" t="s">
        <v>139</v>
      </c>
      <c r="AH4" s="16" t="s">
        <v>134</v>
      </c>
      <c r="AI4" s="18" t="s">
        <v>134</v>
      </c>
      <c r="AJ4" s="16"/>
      <c r="AK4" s="16"/>
      <c r="AL4" s="16" t="s">
        <v>139</v>
      </c>
      <c r="AM4" s="16"/>
      <c r="AN4" s="16"/>
      <c r="AO4" s="16" t="s">
        <v>140</v>
      </c>
      <c r="AP4" s="16"/>
      <c r="AQ4" s="16"/>
      <c r="AR4" s="16"/>
      <c r="AS4" s="16"/>
      <c r="AT4" s="16"/>
      <c r="AU4" s="18" t="s">
        <v>134</v>
      </c>
      <c r="AV4" s="16"/>
      <c r="AW4" s="18" t="s">
        <v>134</v>
      </c>
      <c r="AX4" s="16"/>
      <c r="AY4" s="16"/>
      <c r="AZ4" s="16"/>
      <c r="BA4" s="16"/>
      <c r="BB4" s="18" t="s">
        <v>134</v>
      </c>
      <c r="BC4" s="16"/>
      <c r="BD4" s="16" t="s">
        <v>139</v>
      </c>
      <c r="BE4" s="16"/>
      <c r="BF4" s="16"/>
      <c r="BG4" s="16"/>
      <c r="BH4" s="16"/>
      <c r="BI4" s="16"/>
      <c r="BJ4" s="16"/>
      <c r="BK4" s="18" t="s">
        <v>134</v>
      </c>
      <c r="BL4" s="16"/>
      <c r="BM4" s="16"/>
      <c r="BN4" s="16" t="s">
        <v>139</v>
      </c>
      <c r="BO4" s="16"/>
      <c r="BP4" s="16" t="s">
        <v>134</v>
      </c>
      <c r="BQ4" s="18" t="s">
        <v>134</v>
      </c>
      <c r="BR4" s="16"/>
      <c r="BS4" s="16"/>
      <c r="BT4" s="16"/>
      <c r="BU4" s="16" t="s">
        <v>139</v>
      </c>
      <c r="BV4" s="16" t="s">
        <v>134</v>
      </c>
      <c r="BW4" s="16" t="s">
        <v>139</v>
      </c>
      <c r="BX4" s="16"/>
      <c r="BY4" s="16"/>
      <c r="BZ4" s="18" t="s">
        <v>134</v>
      </c>
      <c r="CA4" s="16"/>
      <c r="CB4" s="16"/>
      <c r="CC4" s="16" t="s">
        <v>139</v>
      </c>
      <c r="CD4" s="16"/>
      <c r="CE4" s="16"/>
      <c r="CF4" s="16"/>
      <c r="CG4" s="16"/>
      <c r="CH4" s="16"/>
      <c r="CI4" s="18" t="s">
        <v>134</v>
      </c>
      <c r="CJ4" s="16"/>
      <c r="CK4" s="18" t="s">
        <v>134</v>
      </c>
      <c r="CL4" s="16"/>
      <c r="CM4" s="16"/>
      <c r="CN4" s="16"/>
      <c r="CO4" s="16"/>
      <c r="CP4" s="18" t="s">
        <v>134</v>
      </c>
      <c r="CQ4" s="16"/>
      <c r="CR4" s="18" t="s">
        <v>134</v>
      </c>
      <c r="CS4" s="16"/>
      <c r="CT4" s="16"/>
      <c r="CU4" s="16"/>
      <c r="CV4" s="16"/>
      <c r="CW4" s="16"/>
      <c r="CX4" s="16"/>
      <c r="CY4" s="18" t="s">
        <v>134</v>
      </c>
      <c r="CZ4" s="16"/>
      <c r="DA4" s="16"/>
      <c r="DB4" s="18" t="s">
        <v>134</v>
      </c>
      <c r="DC4" s="16"/>
      <c r="DD4" s="16" t="s">
        <v>134</v>
      </c>
      <c r="DE4" s="18" t="s">
        <v>134</v>
      </c>
      <c r="DF4" s="16"/>
      <c r="DG4" s="16"/>
      <c r="DH4" s="16"/>
      <c r="DI4" s="16" t="s">
        <v>134</v>
      </c>
      <c r="DJ4" s="16" t="s">
        <v>134</v>
      </c>
      <c r="DK4" s="18" t="s">
        <v>134</v>
      </c>
      <c r="DL4" s="16"/>
      <c r="DM4" s="16" t="s">
        <v>134</v>
      </c>
      <c r="DN4" s="18" t="s">
        <v>134</v>
      </c>
      <c r="DO4" s="16"/>
      <c r="DP4" s="16"/>
      <c r="DQ4" s="18" t="s">
        <v>134</v>
      </c>
      <c r="DR4" s="16"/>
      <c r="DS4" s="16"/>
      <c r="DT4" s="16"/>
      <c r="DU4" s="16"/>
      <c r="DV4" s="16"/>
      <c r="DW4" s="18" t="s">
        <v>134</v>
      </c>
      <c r="DX4" s="16"/>
      <c r="DY4" s="18" t="s">
        <v>169</v>
      </c>
      <c r="DZ4" s="16"/>
      <c r="EA4" s="16"/>
      <c r="EB4" s="16"/>
      <c r="EC4" s="16"/>
      <c r="ED4" s="16"/>
      <c r="EE4" s="16"/>
    </row>
    <row r="5" spans="1:135" s="19" customFormat="1" ht="15.75" customHeight="1" thickBot="1" x14ac:dyDescent="0.3">
      <c r="A5" s="15">
        <v>43585.383344907408</v>
      </c>
      <c r="B5" s="16" t="s">
        <v>152</v>
      </c>
      <c r="C5" s="21" t="s">
        <v>153</v>
      </c>
      <c r="D5" s="16" t="s">
        <v>154</v>
      </c>
      <c r="E5" s="17">
        <v>200500208</v>
      </c>
      <c r="F5" s="16" t="s">
        <v>214</v>
      </c>
      <c r="G5" s="16">
        <v>728607051</v>
      </c>
      <c r="H5" s="16" t="s">
        <v>133</v>
      </c>
      <c r="I5" s="18" t="s">
        <v>134</v>
      </c>
      <c r="J5" s="16"/>
      <c r="K5" s="16"/>
      <c r="L5" s="16"/>
      <c r="M5" s="16"/>
      <c r="N5" s="16"/>
      <c r="O5" s="16"/>
      <c r="P5" s="18" t="s">
        <v>134</v>
      </c>
      <c r="Q5" s="16"/>
      <c r="R5" s="16"/>
      <c r="S5" s="16"/>
      <c r="T5" s="16"/>
      <c r="U5" s="16"/>
      <c r="V5" s="16"/>
      <c r="W5" s="16"/>
      <c r="X5" s="16"/>
      <c r="Y5" s="16"/>
      <c r="Z5" s="16" t="s">
        <v>134</v>
      </c>
      <c r="AA5" s="16" t="s">
        <v>155</v>
      </c>
      <c r="AB5" s="16" t="s">
        <v>139</v>
      </c>
      <c r="AC5" s="18" t="s">
        <v>134</v>
      </c>
      <c r="AD5" s="16"/>
      <c r="AE5" s="16"/>
      <c r="AF5" s="16"/>
      <c r="AG5" s="16" t="s">
        <v>134</v>
      </c>
      <c r="AH5" s="16" t="s">
        <v>134</v>
      </c>
      <c r="AI5" s="18" t="s">
        <v>134</v>
      </c>
      <c r="AJ5" s="16"/>
      <c r="AK5" s="16" t="s">
        <v>134</v>
      </c>
      <c r="AL5" s="18" t="s">
        <v>134</v>
      </c>
      <c r="AM5" s="16"/>
      <c r="AN5" s="16"/>
      <c r="AO5" s="18" t="s">
        <v>134</v>
      </c>
      <c r="AP5" s="16"/>
      <c r="AQ5" s="16"/>
      <c r="AR5" s="16"/>
      <c r="AS5" s="16"/>
      <c r="AT5" s="16"/>
      <c r="AU5" s="18" t="s">
        <v>134</v>
      </c>
      <c r="AV5" s="16"/>
      <c r="AW5" s="16"/>
      <c r="AX5" s="16"/>
      <c r="AY5" s="16"/>
      <c r="AZ5" s="16"/>
      <c r="BA5" s="16"/>
      <c r="BB5" s="18" t="s">
        <v>134</v>
      </c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8" t="s">
        <v>134</v>
      </c>
      <c r="BO5" s="16"/>
      <c r="BP5" s="16" t="s">
        <v>134</v>
      </c>
      <c r="BQ5" s="18" t="s">
        <v>134</v>
      </c>
      <c r="BR5" s="16"/>
      <c r="BS5" s="16"/>
      <c r="BT5" s="16"/>
      <c r="BU5" s="16" t="s">
        <v>134</v>
      </c>
      <c r="BV5" s="16" t="s">
        <v>134</v>
      </c>
      <c r="BW5" s="18" t="s">
        <v>134</v>
      </c>
      <c r="BX5" s="16"/>
      <c r="BY5" s="16" t="s">
        <v>134</v>
      </c>
      <c r="BZ5" s="18" t="s">
        <v>134</v>
      </c>
      <c r="CA5" s="16"/>
      <c r="CB5" s="16"/>
      <c r="CC5" s="18" t="s">
        <v>134</v>
      </c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8" t="s">
        <v>134</v>
      </c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8" t="s">
        <v>134</v>
      </c>
      <c r="DC5" s="16"/>
      <c r="DD5" s="16" t="s">
        <v>134</v>
      </c>
      <c r="DE5" s="18" t="s">
        <v>134</v>
      </c>
      <c r="DF5" s="16"/>
      <c r="DG5" s="16"/>
      <c r="DH5" s="16"/>
      <c r="DI5" s="16" t="s">
        <v>134</v>
      </c>
      <c r="DJ5" s="16" t="s">
        <v>134</v>
      </c>
      <c r="DK5" s="18" t="s">
        <v>134</v>
      </c>
      <c r="DL5" s="16"/>
      <c r="DM5" s="16" t="s">
        <v>134</v>
      </c>
      <c r="DN5" s="18" t="s">
        <v>134</v>
      </c>
      <c r="DO5" s="16"/>
      <c r="DP5" s="16"/>
      <c r="DQ5" s="18" t="s">
        <v>134</v>
      </c>
      <c r="DR5" s="16"/>
      <c r="DS5" s="16"/>
      <c r="DT5" s="16"/>
      <c r="DU5" s="16"/>
      <c r="DV5" s="16"/>
      <c r="DW5" s="16"/>
      <c r="DX5" s="16"/>
      <c r="DY5" s="18" t="s">
        <v>215</v>
      </c>
      <c r="DZ5" s="16"/>
      <c r="EA5" s="16"/>
      <c r="EB5" s="16"/>
      <c r="EC5" s="16"/>
      <c r="ED5" s="16"/>
      <c r="EE5" s="16"/>
    </row>
    <row r="6" spans="1:135" s="19" customFormat="1" ht="15.75" customHeight="1" thickBot="1" x14ac:dyDescent="0.3">
      <c r="A6" s="15">
        <v>43592.308576388888</v>
      </c>
      <c r="B6" s="16" t="s">
        <v>183</v>
      </c>
      <c r="C6" s="21" t="s">
        <v>153</v>
      </c>
      <c r="D6" s="16" t="s">
        <v>184</v>
      </c>
      <c r="E6" s="17">
        <v>200500529</v>
      </c>
      <c r="F6" s="16" t="s">
        <v>185</v>
      </c>
      <c r="G6" s="16">
        <v>839823653</v>
      </c>
      <c r="H6" s="16" t="s">
        <v>133</v>
      </c>
      <c r="I6" s="18" t="s">
        <v>134</v>
      </c>
      <c r="J6" s="16"/>
      <c r="K6" s="16"/>
      <c r="L6" s="16"/>
      <c r="M6" s="16"/>
      <c r="N6" s="18" t="s">
        <v>134</v>
      </c>
      <c r="O6" s="16"/>
      <c r="P6" s="18" t="s">
        <v>134</v>
      </c>
      <c r="Q6" s="16"/>
      <c r="R6" s="16"/>
      <c r="S6" s="16"/>
      <c r="T6" s="16"/>
      <c r="U6" s="16"/>
      <c r="V6" s="16"/>
      <c r="W6" s="18" t="s">
        <v>134</v>
      </c>
      <c r="X6" s="16"/>
      <c r="Y6" s="16"/>
      <c r="Z6" s="16" t="s">
        <v>139</v>
      </c>
      <c r="AA6" s="16"/>
      <c r="AB6" s="16" t="s">
        <v>134</v>
      </c>
      <c r="AC6" s="18" t="s">
        <v>134</v>
      </c>
      <c r="AD6" s="16"/>
      <c r="AE6" s="16"/>
      <c r="AF6" s="16"/>
      <c r="AG6" s="16" t="s">
        <v>140</v>
      </c>
      <c r="AH6" s="16" t="s">
        <v>139</v>
      </c>
      <c r="AI6" s="18" t="s">
        <v>134</v>
      </c>
      <c r="AJ6" s="16"/>
      <c r="AK6" s="16" t="s">
        <v>139</v>
      </c>
      <c r="AL6" s="16" t="s">
        <v>139</v>
      </c>
      <c r="AM6" s="16"/>
      <c r="AN6" s="16"/>
      <c r="AO6" s="18" t="s">
        <v>134</v>
      </c>
      <c r="AP6" s="16"/>
      <c r="AQ6" s="16"/>
      <c r="AR6" s="16"/>
      <c r="AS6" s="16"/>
      <c r="AT6" s="16"/>
      <c r="AU6" s="18" t="s">
        <v>134</v>
      </c>
      <c r="AV6" s="16"/>
      <c r="AW6" s="18" t="s">
        <v>134</v>
      </c>
      <c r="AX6" s="16"/>
      <c r="AY6" s="16"/>
      <c r="AZ6" s="16"/>
      <c r="BA6" s="16"/>
      <c r="BB6" s="18" t="s">
        <v>134</v>
      </c>
      <c r="BC6" s="16"/>
      <c r="BD6" s="18" t="s">
        <v>134</v>
      </c>
      <c r="BE6" s="16"/>
      <c r="BF6" s="16"/>
      <c r="BG6" s="16"/>
      <c r="BH6" s="16"/>
      <c r="BI6" s="16"/>
      <c r="BJ6" s="16"/>
      <c r="BK6" s="16" t="s">
        <v>140</v>
      </c>
      <c r="BL6" s="16"/>
      <c r="BM6" s="16"/>
      <c r="BN6" s="16" t="s">
        <v>139</v>
      </c>
      <c r="BO6" s="16"/>
      <c r="BP6" s="16" t="s">
        <v>134</v>
      </c>
      <c r="BQ6" s="18" t="s">
        <v>134</v>
      </c>
      <c r="BR6" s="16"/>
      <c r="BS6" s="16"/>
      <c r="BT6" s="16"/>
      <c r="BU6" s="16" t="s">
        <v>139</v>
      </c>
      <c r="BV6" s="16" t="s">
        <v>139</v>
      </c>
      <c r="BW6" s="16" t="s">
        <v>139</v>
      </c>
      <c r="BX6" s="16"/>
      <c r="BY6" s="16" t="s">
        <v>139</v>
      </c>
      <c r="BZ6" s="18" t="s">
        <v>134</v>
      </c>
      <c r="CA6" s="16"/>
      <c r="CB6" s="16"/>
      <c r="CC6" s="18" t="s">
        <v>134</v>
      </c>
      <c r="CD6" s="16"/>
      <c r="CE6" s="16"/>
      <c r="CF6" s="16"/>
      <c r="CG6" s="16"/>
      <c r="CH6" s="16"/>
      <c r="CI6" s="16"/>
      <c r="CJ6" s="16"/>
      <c r="CK6" s="18" t="s">
        <v>134</v>
      </c>
      <c r="CL6" s="16"/>
      <c r="CM6" s="16"/>
      <c r="CN6" s="16"/>
      <c r="CO6" s="16"/>
      <c r="CP6" s="18" t="s">
        <v>134</v>
      </c>
      <c r="CQ6" s="16"/>
      <c r="CR6" s="18" t="s">
        <v>134</v>
      </c>
      <c r="CS6" s="16"/>
      <c r="CT6" s="16"/>
      <c r="CU6" s="16"/>
      <c r="CV6" s="16"/>
      <c r="CW6" s="16"/>
      <c r="CX6" s="16"/>
      <c r="CY6" s="18" t="s">
        <v>134</v>
      </c>
      <c r="CZ6" s="16"/>
      <c r="DA6" s="16"/>
      <c r="DB6" s="18" t="s">
        <v>134</v>
      </c>
      <c r="DC6" s="16"/>
      <c r="DD6" s="16" t="s">
        <v>134</v>
      </c>
      <c r="DE6" s="18" t="s">
        <v>134</v>
      </c>
      <c r="DF6" s="16"/>
      <c r="DG6" s="16"/>
      <c r="DH6" s="16"/>
      <c r="DI6" s="16" t="s">
        <v>139</v>
      </c>
      <c r="DJ6" s="16" t="s">
        <v>134</v>
      </c>
      <c r="DK6" s="18" t="s">
        <v>134</v>
      </c>
      <c r="DL6" s="16"/>
      <c r="DM6" s="16" t="s">
        <v>139</v>
      </c>
      <c r="DN6" s="18" t="s">
        <v>134</v>
      </c>
      <c r="DO6" s="16"/>
      <c r="DP6" s="16"/>
      <c r="DQ6" s="18" t="s">
        <v>134</v>
      </c>
      <c r="DR6" s="16"/>
      <c r="DS6" s="16"/>
      <c r="DT6" s="16"/>
      <c r="DU6" s="16"/>
      <c r="DV6" s="16"/>
      <c r="DW6" s="16"/>
      <c r="DX6" s="16"/>
      <c r="DY6" s="18" t="s">
        <v>186</v>
      </c>
      <c r="DZ6" s="16"/>
      <c r="EA6" s="16"/>
      <c r="EB6" s="16"/>
      <c r="EC6" s="16"/>
      <c r="ED6" s="16"/>
      <c r="EE6" s="16"/>
    </row>
    <row r="7" spans="1:135" s="19" customFormat="1" ht="15.75" customHeight="1" thickBot="1" x14ac:dyDescent="0.3">
      <c r="A7" s="15">
        <v>43598.734722222223</v>
      </c>
      <c r="B7" s="16" t="s">
        <v>209</v>
      </c>
      <c r="C7" s="21" t="s">
        <v>153</v>
      </c>
      <c r="D7" s="16" t="s">
        <v>210</v>
      </c>
      <c r="E7" s="17">
        <v>200500583</v>
      </c>
      <c r="F7" s="16" t="s">
        <v>211</v>
      </c>
      <c r="G7" s="16">
        <v>788318279</v>
      </c>
      <c r="H7" s="16" t="s">
        <v>133</v>
      </c>
      <c r="I7" s="18" t="s">
        <v>134</v>
      </c>
      <c r="J7" s="16"/>
      <c r="K7" s="16"/>
      <c r="L7" s="16"/>
      <c r="M7" s="16"/>
      <c r="N7" s="16"/>
      <c r="O7" s="16"/>
      <c r="P7" s="18" t="s">
        <v>134</v>
      </c>
      <c r="Q7" s="16"/>
      <c r="R7" s="16"/>
      <c r="S7" s="16"/>
      <c r="T7" s="16"/>
      <c r="U7" s="16"/>
      <c r="V7" s="16"/>
      <c r="W7" s="18" t="s">
        <v>134</v>
      </c>
      <c r="X7" s="16"/>
      <c r="Y7" s="16"/>
      <c r="Z7" s="18" t="s">
        <v>134</v>
      </c>
      <c r="AA7" s="16"/>
      <c r="AB7" s="16" t="s">
        <v>134</v>
      </c>
      <c r="AC7" s="18" t="s">
        <v>134</v>
      </c>
      <c r="AD7" s="16"/>
      <c r="AE7" s="16"/>
      <c r="AF7" s="16"/>
      <c r="AG7" s="16" t="s">
        <v>134</v>
      </c>
      <c r="AH7" s="16" t="s">
        <v>134</v>
      </c>
      <c r="AI7" s="16" t="s">
        <v>134</v>
      </c>
      <c r="AJ7" s="16" t="s">
        <v>140</v>
      </c>
      <c r="AK7" s="16"/>
      <c r="AL7" s="18" t="s">
        <v>134</v>
      </c>
      <c r="AM7" s="16"/>
      <c r="AN7" s="16"/>
      <c r="AO7" s="18" t="s">
        <v>134</v>
      </c>
      <c r="AP7" s="16"/>
      <c r="AQ7" s="16"/>
      <c r="AR7" s="16"/>
      <c r="AS7" s="16"/>
      <c r="AT7" s="16"/>
      <c r="AU7" s="18" t="s">
        <v>134</v>
      </c>
      <c r="AV7" s="16"/>
      <c r="AW7" s="18" t="s">
        <v>134</v>
      </c>
      <c r="AX7" s="16"/>
      <c r="AY7" s="16"/>
      <c r="AZ7" s="16"/>
      <c r="BA7" s="16"/>
      <c r="BB7" s="16"/>
      <c r="BC7" s="16"/>
      <c r="BD7" s="18" t="s">
        <v>134</v>
      </c>
      <c r="BE7" s="16"/>
      <c r="BF7" s="16"/>
      <c r="BG7" s="16"/>
      <c r="BH7" s="16"/>
      <c r="BI7" s="16"/>
      <c r="BJ7" s="16"/>
      <c r="BK7" s="18" t="s">
        <v>134</v>
      </c>
      <c r="BL7" s="16"/>
      <c r="BM7" s="16"/>
      <c r="BN7" s="18" t="s">
        <v>134</v>
      </c>
      <c r="BO7" s="16"/>
      <c r="BP7" s="16" t="s">
        <v>134</v>
      </c>
      <c r="BQ7" s="18" t="s">
        <v>134</v>
      </c>
      <c r="BR7" s="16"/>
      <c r="BS7" s="16"/>
      <c r="BT7" s="16"/>
      <c r="BU7" s="16" t="s">
        <v>134</v>
      </c>
      <c r="BV7" s="16" t="s">
        <v>134</v>
      </c>
      <c r="BW7" s="18" t="s">
        <v>134</v>
      </c>
      <c r="BX7" s="16"/>
      <c r="BY7" s="16"/>
      <c r="BZ7" s="18" t="s">
        <v>134</v>
      </c>
      <c r="CA7" s="16"/>
      <c r="CB7" s="16"/>
      <c r="CC7" s="18" t="s">
        <v>134</v>
      </c>
      <c r="CD7" s="16"/>
      <c r="CE7" s="16"/>
      <c r="CF7" s="16"/>
      <c r="CG7" s="16"/>
      <c r="CH7" s="16"/>
      <c r="CI7" s="18" t="s">
        <v>134</v>
      </c>
      <c r="CJ7" s="16"/>
      <c r="CK7" s="18" t="s">
        <v>134</v>
      </c>
      <c r="CL7" s="16"/>
      <c r="CM7" s="16"/>
      <c r="CN7" s="16"/>
      <c r="CO7" s="16"/>
      <c r="CP7" s="18" t="s">
        <v>134</v>
      </c>
      <c r="CQ7" s="16"/>
      <c r="CR7" s="18" t="s">
        <v>134</v>
      </c>
      <c r="CS7" s="16"/>
      <c r="CT7" s="16"/>
      <c r="CU7" s="16"/>
      <c r="CV7" s="16"/>
      <c r="CW7" s="16"/>
      <c r="CX7" s="16"/>
      <c r="CY7" s="18" t="s">
        <v>134</v>
      </c>
      <c r="CZ7" s="16"/>
      <c r="DA7" s="16"/>
      <c r="DB7" s="18" t="s">
        <v>134</v>
      </c>
      <c r="DC7" s="16"/>
      <c r="DD7" s="16" t="s">
        <v>134</v>
      </c>
      <c r="DE7" s="18" t="s">
        <v>134</v>
      </c>
      <c r="DF7" s="16"/>
      <c r="DG7" s="16"/>
      <c r="DH7" s="16"/>
      <c r="DI7" s="16" t="s">
        <v>134</v>
      </c>
      <c r="DJ7" s="16" t="s">
        <v>134</v>
      </c>
      <c r="DK7" s="18" t="s">
        <v>134</v>
      </c>
      <c r="DL7" s="16"/>
      <c r="DM7" s="16"/>
      <c r="DN7" s="18" t="s">
        <v>134</v>
      </c>
      <c r="DO7" s="16"/>
      <c r="DP7" s="16"/>
      <c r="DQ7" s="18" t="s">
        <v>134</v>
      </c>
      <c r="DR7" s="16"/>
      <c r="DS7" s="16"/>
      <c r="DT7" s="16"/>
      <c r="DU7" s="16"/>
      <c r="DV7" s="16"/>
      <c r="DW7" s="18" t="s">
        <v>134</v>
      </c>
      <c r="DX7" s="16"/>
      <c r="DY7" s="16"/>
      <c r="DZ7" s="16"/>
      <c r="EA7" s="16"/>
      <c r="EB7" s="16"/>
      <c r="EC7" s="16"/>
      <c r="ED7" s="16"/>
      <c r="EE7" s="16"/>
    </row>
    <row r="8" spans="1:135" s="19" customFormat="1" ht="15.75" customHeight="1" thickBot="1" x14ac:dyDescent="0.3">
      <c r="A8" s="15">
        <v>43595.30190972222</v>
      </c>
      <c r="B8" s="16" t="s">
        <v>197</v>
      </c>
      <c r="C8" s="21" t="s">
        <v>153</v>
      </c>
      <c r="D8" s="16" t="s">
        <v>198</v>
      </c>
      <c r="E8" s="17">
        <v>200500712</v>
      </c>
      <c r="F8" s="16" t="s">
        <v>199</v>
      </c>
      <c r="G8" s="16">
        <v>829696113</v>
      </c>
      <c r="H8" s="16" t="s">
        <v>133</v>
      </c>
      <c r="I8" s="16" t="s">
        <v>139</v>
      </c>
      <c r="J8" s="16"/>
      <c r="K8" s="16"/>
      <c r="L8" s="16"/>
      <c r="M8" s="16"/>
      <c r="N8" s="16"/>
      <c r="O8" s="16"/>
      <c r="P8" s="16" t="s">
        <v>139</v>
      </c>
      <c r="Q8" s="16"/>
      <c r="R8" s="16"/>
      <c r="S8" s="16"/>
      <c r="T8" s="16"/>
      <c r="U8" s="16"/>
      <c r="V8" s="16"/>
      <c r="W8" s="16" t="s">
        <v>139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139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8" t="s">
        <v>220</v>
      </c>
      <c r="DZ8" s="16"/>
      <c r="EA8" s="16"/>
      <c r="EB8" s="16"/>
      <c r="EC8" s="16"/>
      <c r="ED8" s="16"/>
      <c r="EE8" s="16"/>
    </row>
    <row r="9" spans="1:135" s="19" customFormat="1" ht="15.75" customHeight="1" thickBot="1" x14ac:dyDescent="0.3">
      <c r="A9" s="15">
        <v>43594.330995370372</v>
      </c>
      <c r="B9" s="16" t="s">
        <v>194</v>
      </c>
      <c r="C9" s="21" t="s">
        <v>153</v>
      </c>
      <c r="D9" s="16" t="s">
        <v>195</v>
      </c>
      <c r="E9" s="17">
        <v>200500754</v>
      </c>
      <c r="F9" s="16" t="s">
        <v>196</v>
      </c>
      <c r="G9" s="16">
        <v>833442473</v>
      </c>
      <c r="H9" s="16" t="s">
        <v>133</v>
      </c>
      <c r="I9" s="16" t="s">
        <v>140</v>
      </c>
      <c r="J9" s="16"/>
      <c r="K9" s="16"/>
      <c r="L9" s="16"/>
      <c r="M9" s="16"/>
      <c r="N9" s="16"/>
      <c r="O9" s="16"/>
      <c r="P9" s="18" t="s">
        <v>134</v>
      </c>
      <c r="Q9" s="16"/>
      <c r="R9" s="16"/>
      <c r="S9" s="16"/>
      <c r="T9" s="16"/>
      <c r="U9" s="16"/>
      <c r="V9" s="16"/>
      <c r="W9" s="18" t="s">
        <v>134</v>
      </c>
      <c r="X9" s="16"/>
      <c r="Y9" s="16"/>
      <c r="Z9" s="16"/>
      <c r="AA9" s="16"/>
      <c r="AB9" s="16" t="s">
        <v>134</v>
      </c>
      <c r="AC9" s="18" t="s">
        <v>134</v>
      </c>
      <c r="AD9" s="16"/>
      <c r="AE9" s="16"/>
      <c r="AF9" s="16"/>
      <c r="AG9" s="16"/>
      <c r="AH9" s="16" t="s">
        <v>134</v>
      </c>
      <c r="AI9" s="18" t="s">
        <v>134</v>
      </c>
      <c r="AJ9" s="16"/>
      <c r="AK9" s="16" t="s">
        <v>140</v>
      </c>
      <c r="AL9" s="16" t="s">
        <v>139</v>
      </c>
      <c r="AM9" s="16"/>
      <c r="AN9" s="16"/>
      <c r="AO9" s="16" t="s">
        <v>140</v>
      </c>
      <c r="AP9" s="16"/>
      <c r="AQ9" s="16"/>
      <c r="AR9" s="16"/>
      <c r="AS9" s="16"/>
      <c r="AT9" s="16"/>
      <c r="AU9" s="16" t="s">
        <v>139</v>
      </c>
      <c r="AV9" s="16"/>
      <c r="AW9" s="16" t="s">
        <v>139</v>
      </c>
      <c r="AX9" s="16"/>
      <c r="AY9" s="16"/>
      <c r="AZ9" s="16"/>
      <c r="BA9" s="16"/>
      <c r="BB9" s="16"/>
      <c r="BC9" s="16"/>
      <c r="BD9" s="18" t="s">
        <v>134</v>
      </c>
      <c r="BE9" s="16"/>
      <c r="BF9" s="16"/>
      <c r="BG9" s="16"/>
      <c r="BH9" s="16"/>
      <c r="BI9" s="16"/>
      <c r="BJ9" s="16"/>
      <c r="BK9" s="18" t="s">
        <v>134</v>
      </c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 t="s">
        <v>140</v>
      </c>
      <c r="BZ9" s="16" t="s">
        <v>139</v>
      </c>
      <c r="CA9" s="16"/>
      <c r="CB9" s="16"/>
      <c r="CC9" s="16" t="s">
        <v>139</v>
      </c>
      <c r="CD9" s="16"/>
      <c r="CE9" s="16"/>
      <c r="CF9" s="16"/>
      <c r="CG9" s="16"/>
      <c r="CH9" s="16"/>
      <c r="CI9" s="18" t="s">
        <v>134</v>
      </c>
      <c r="CJ9" s="16"/>
      <c r="CK9" s="18" t="s">
        <v>134</v>
      </c>
      <c r="CL9" s="16"/>
      <c r="CM9" s="16"/>
      <c r="CN9" s="16"/>
      <c r="CO9" s="16"/>
      <c r="CP9" s="16"/>
      <c r="CQ9" s="16"/>
      <c r="CR9" s="18" t="s">
        <v>134</v>
      </c>
      <c r="CS9" s="16"/>
      <c r="CT9" s="16"/>
      <c r="CU9" s="16"/>
      <c r="CV9" s="16"/>
      <c r="CW9" s="16"/>
      <c r="CX9" s="16"/>
      <c r="CY9" s="18" t="s">
        <v>134</v>
      </c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 t="s">
        <v>139</v>
      </c>
      <c r="DN9" s="18" t="s">
        <v>134</v>
      </c>
      <c r="DO9" s="16"/>
      <c r="DP9" s="16"/>
      <c r="DQ9" s="16"/>
      <c r="DR9" s="16"/>
      <c r="DS9" s="16"/>
      <c r="DT9" s="16"/>
      <c r="DU9" s="16"/>
      <c r="DV9" s="16"/>
      <c r="DW9" s="18" t="s">
        <v>134</v>
      </c>
      <c r="DX9" s="16"/>
      <c r="DY9" s="16"/>
      <c r="DZ9" s="16"/>
      <c r="EA9" s="16"/>
      <c r="EB9" s="16"/>
      <c r="EC9" s="16"/>
      <c r="ED9" s="16"/>
      <c r="EE9" s="16"/>
    </row>
    <row r="10" spans="1:135" s="19" customFormat="1" ht="15.75" customHeight="1" thickBot="1" x14ac:dyDescent="0.3">
      <c r="A10" s="15">
        <v>43592.950636574074</v>
      </c>
      <c r="B10" s="16" t="s">
        <v>191</v>
      </c>
      <c r="C10" s="21" t="s">
        <v>153</v>
      </c>
      <c r="D10" s="16" t="s">
        <v>192</v>
      </c>
      <c r="E10" s="17">
        <v>200500849</v>
      </c>
      <c r="F10" s="16" t="s">
        <v>193</v>
      </c>
      <c r="G10" s="16">
        <v>785356934</v>
      </c>
      <c r="H10" s="16" t="s">
        <v>133</v>
      </c>
      <c r="I10" s="16"/>
      <c r="J10" s="16"/>
      <c r="K10" s="16"/>
      <c r="L10" s="16"/>
      <c r="M10" s="16"/>
      <c r="N10" s="18" t="s">
        <v>134</v>
      </c>
      <c r="O10" s="16"/>
      <c r="P10" s="18" t="s">
        <v>134</v>
      </c>
      <c r="Q10" s="16"/>
      <c r="R10" s="16"/>
      <c r="S10" s="18" t="s">
        <v>134</v>
      </c>
      <c r="T10" s="16"/>
      <c r="U10" s="16"/>
      <c r="V10" s="16"/>
      <c r="W10" s="16"/>
      <c r="X10" s="16"/>
      <c r="Y10" s="16"/>
      <c r="Z10" s="18" t="s">
        <v>134</v>
      </c>
      <c r="AA10" s="16"/>
      <c r="AB10" s="16"/>
      <c r="AC10" s="16"/>
      <c r="AD10" s="16"/>
      <c r="AE10" s="16"/>
      <c r="AF10" s="16" t="s">
        <v>134</v>
      </c>
      <c r="AG10" s="16" t="s">
        <v>134</v>
      </c>
      <c r="AH10" s="16" t="s">
        <v>134</v>
      </c>
      <c r="AI10" s="18" t="s">
        <v>134</v>
      </c>
      <c r="AJ10" s="16"/>
      <c r="AK10" s="16" t="s">
        <v>134</v>
      </c>
      <c r="AL10" s="18" t="s">
        <v>134</v>
      </c>
      <c r="AM10" s="16"/>
      <c r="AN10" s="16"/>
      <c r="AO10" s="18" t="s">
        <v>134</v>
      </c>
      <c r="AP10" s="16"/>
      <c r="AQ10" s="16"/>
      <c r="AR10" s="16"/>
      <c r="AS10" s="16"/>
      <c r="AT10" s="16"/>
      <c r="AU10" s="18" t="s">
        <v>134</v>
      </c>
      <c r="AV10" s="16"/>
      <c r="AW10" s="16"/>
      <c r="AX10" s="16"/>
      <c r="AY10" s="16"/>
      <c r="AZ10" s="16"/>
      <c r="BA10" s="16"/>
      <c r="BB10" s="18" t="s">
        <v>134</v>
      </c>
      <c r="BC10" s="16"/>
      <c r="BD10" s="18" t="s">
        <v>134</v>
      </c>
      <c r="BE10" s="16"/>
      <c r="BF10" s="16"/>
      <c r="BG10" s="18" t="s">
        <v>134</v>
      </c>
      <c r="BH10" s="16"/>
      <c r="BI10" s="16"/>
      <c r="BJ10" s="16"/>
      <c r="BK10" s="16"/>
      <c r="BL10" s="16"/>
      <c r="BM10" s="16"/>
      <c r="BN10" s="18" t="s">
        <v>134</v>
      </c>
      <c r="BO10" s="16"/>
      <c r="BP10" s="16"/>
      <c r="BQ10" s="16"/>
      <c r="BR10" s="16"/>
      <c r="BS10" s="16"/>
      <c r="BT10" s="16"/>
      <c r="BU10" s="16" t="s">
        <v>134</v>
      </c>
      <c r="BV10" s="16" t="s">
        <v>134</v>
      </c>
      <c r="BW10" s="18" t="s">
        <v>134</v>
      </c>
      <c r="BX10" s="16"/>
      <c r="BY10" s="16" t="s">
        <v>134</v>
      </c>
      <c r="BZ10" s="18" t="s">
        <v>134</v>
      </c>
      <c r="CA10" s="16"/>
      <c r="CB10" s="16"/>
      <c r="CC10" s="18" t="s">
        <v>134</v>
      </c>
      <c r="CD10" s="16"/>
      <c r="CE10" s="16"/>
      <c r="CF10" s="16"/>
      <c r="CG10" s="16"/>
      <c r="CH10" s="16"/>
      <c r="CI10" s="18" t="s">
        <v>134</v>
      </c>
      <c r="CJ10" s="16"/>
      <c r="CK10" s="16"/>
      <c r="CL10" s="16"/>
      <c r="CM10" s="16"/>
      <c r="CN10" s="16"/>
      <c r="CO10" s="16"/>
      <c r="CP10" s="18" t="s">
        <v>134</v>
      </c>
      <c r="CQ10" s="16"/>
      <c r="CR10" s="18" t="s">
        <v>134</v>
      </c>
      <c r="CS10" s="16"/>
      <c r="CT10" s="16"/>
      <c r="CU10" s="18" t="s">
        <v>134</v>
      </c>
      <c r="CV10" s="16"/>
      <c r="CW10" s="16"/>
      <c r="CX10" s="16"/>
      <c r="CY10" s="16"/>
      <c r="CZ10" s="16"/>
      <c r="DA10" s="16"/>
      <c r="DB10" s="18" t="s">
        <v>134</v>
      </c>
      <c r="DC10" s="16"/>
      <c r="DD10" s="16"/>
      <c r="DE10" s="16"/>
      <c r="DF10" s="16"/>
      <c r="DG10" s="16"/>
      <c r="DH10" s="16"/>
      <c r="DI10" s="16" t="s">
        <v>134</v>
      </c>
      <c r="DJ10" s="16" t="s">
        <v>134</v>
      </c>
      <c r="DK10" s="18" t="s">
        <v>134</v>
      </c>
      <c r="DL10" s="16"/>
      <c r="DM10" s="16" t="s">
        <v>134</v>
      </c>
      <c r="DN10" s="18" t="s">
        <v>134</v>
      </c>
      <c r="DO10" s="16"/>
      <c r="DP10" s="16"/>
      <c r="DQ10" s="18" t="s">
        <v>134</v>
      </c>
      <c r="DR10" s="16"/>
      <c r="DS10" s="16"/>
      <c r="DT10" s="16"/>
      <c r="DU10" s="16"/>
      <c r="DV10" s="16"/>
      <c r="DW10" s="18" t="s">
        <v>134</v>
      </c>
      <c r="DX10" s="16"/>
      <c r="DY10" s="16"/>
      <c r="DZ10" s="16"/>
      <c r="EA10" s="16"/>
      <c r="EB10" s="16"/>
      <c r="EC10" s="16"/>
      <c r="ED10" s="16"/>
      <c r="EE10" s="16"/>
    </row>
    <row r="11" spans="1:135" s="19" customFormat="1" ht="15.75" customHeight="1" thickBot="1" x14ac:dyDescent="0.3">
      <c r="A11" s="15">
        <v>43585.54247685185</v>
      </c>
      <c r="B11" s="16" t="s">
        <v>162</v>
      </c>
      <c r="C11" s="21" t="s">
        <v>153</v>
      </c>
      <c r="D11" s="16" t="s">
        <v>163</v>
      </c>
      <c r="E11" s="17">
        <v>200501457</v>
      </c>
      <c r="F11" s="16" t="s">
        <v>164</v>
      </c>
      <c r="G11" s="16" t="s">
        <v>165</v>
      </c>
      <c r="H11" s="16" t="s">
        <v>133</v>
      </c>
      <c r="I11" s="16" t="s">
        <v>139</v>
      </c>
      <c r="J11" s="16"/>
      <c r="K11" s="16"/>
      <c r="L11" s="16"/>
      <c r="M11" s="16"/>
      <c r="N11" s="18" t="s">
        <v>134</v>
      </c>
      <c r="O11" s="16"/>
      <c r="P11" s="18" t="s">
        <v>134</v>
      </c>
      <c r="Q11" s="16"/>
      <c r="R11" s="16"/>
      <c r="S11" s="16"/>
      <c r="T11" s="16"/>
      <c r="U11" s="16"/>
      <c r="V11" s="16"/>
      <c r="W11" s="18" t="s">
        <v>134</v>
      </c>
      <c r="X11" s="16"/>
      <c r="Y11" s="16"/>
      <c r="Z11" s="18" t="s">
        <v>134</v>
      </c>
      <c r="AA11" s="16"/>
      <c r="AB11" s="16" t="s">
        <v>140</v>
      </c>
      <c r="AC11" s="16"/>
      <c r="AD11" s="16"/>
      <c r="AE11" s="16"/>
      <c r="AF11" s="16"/>
      <c r="AG11" s="16" t="s">
        <v>134</v>
      </c>
      <c r="AH11" s="16" t="s">
        <v>134</v>
      </c>
      <c r="AI11" s="18" t="s">
        <v>134</v>
      </c>
      <c r="AJ11" s="16"/>
      <c r="AK11" s="16"/>
      <c r="AL11" s="18" t="s">
        <v>134</v>
      </c>
      <c r="AM11" s="16"/>
      <c r="AN11" s="16"/>
      <c r="AO11" s="18" t="s">
        <v>134</v>
      </c>
      <c r="AP11" s="16"/>
      <c r="AQ11" s="16"/>
      <c r="AR11" s="16"/>
      <c r="AS11" s="16"/>
      <c r="AT11" s="16"/>
      <c r="AU11" s="16"/>
      <c r="AV11" s="16"/>
      <c r="AW11" s="18" t="s">
        <v>134</v>
      </c>
      <c r="AX11" s="16"/>
      <c r="AY11" s="16"/>
      <c r="AZ11" s="16"/>
      <c r="BA11" s="16"/>
      <c r="BB11" s="18" t="s">
        <v>134</v>
      </c>
      <c r="BC11" s="16"/>
      <c r="BD11" s="16" t="s">
        <v>139</v>
      </c>
      <c r="BE11" s="16"/>
      <c r="BF11" s="16"/>
      <c r="BG11" s="16"/>
      <c r="BH11" s="16"/>
      <c r="BI11" s="16"/>
      <c r="BJ11" s="16"/>
      <c r="BK11" s="18" t="s">
        <v>134</v>
      </c>
      <c r="BL11" s="16"/>
      <c r="BM11" s="16"/>
      <c r="BN11" s="18" t="s">
        <v>134</v>
      </c>
      <c r="BO11" s="16"/>
      <c r="BP11" s="16" t="s">
        <v>139</v>
      </c>
      <c r="BQ11" s="16"/>
      <c r="BR11" s="16"/>
      <c r="BS11" s="16"/>
      <c r="BT11" s="18" t="s">
        <v>134</v>
      </c>
      <c r="BU11" s="16"/>
      <c r="BV11" s="16" t="s">
        <v>134</v>
      </c>
      <c r="BW11" s="18" t="s">
        <v>134</v>
      </c>
      <c r="BX11" s="16"/>
      <c r="BY11" s="16" t="s">
        <v>134</v>
      </c>
      <c r="BZ11" s="18" t="s">
        <v>134</v>
      </c>
      <c r="CA11" s="16"/>
      <c r="CB11" s="16"/>
      <c r="CC11" s="18" t="s">
        <v>134</v>
      </c>
      <c r="CD11" s="16"/>
      <c r="CE11" s="16"/>
      <c r="CF11" s="16"/>
      <c r="CG11" s="16"/>
      <c r="CH11" s="16"/>
      <c r="CI11" s="16"/>
      <c r="CJ11" s="16"/>
      <c r="CK11" s="18" t="s">
        <v>134</v>
      </c>
      <c r="CL11" s="16"/>
      <c r="CM11" s="16"/>
      <c r="CN11" s="16"/>
      <c r="CO11" s="16"/>
      <c r="CP11" s="18" t="s">
        <v>134</v>
      </c>
      <c r="CQ11" s="16"/>
      <c r="CR11" s="16" t="s">
        <v>139</v>
      </c>
      <c r="CS11" s="16"/>
      <c r="CT11" s="16"/>
      <c r="CU11" s="16"/>
      <c r="CV11" s="16"/>
      <c r="CW11" s="16"/>
      <c r="CX11" s="16"/>
      <c r="CY11" s="18" t="s">
        <v>134</v>
      </c>
      <c r="CZ11" s="16"/>
      <c r="DA11" s="16"/>
      <c r="DB11" s="18" t="s">
        <v>134</v>
      </c>
      <c r="DC11" s="16"/>
      <c r="DD11" s="16" t="s">
        <v>139</v>
      </c>
      <c r="DE11" s="16"/>
      <c r="DF11" s="16"/>
      <c r="DG11" s="16"/>
      <c r="DH11" s="16"/>
      <c r="DI11" s="16" t="s">
        <v>134</v>
      </c>
      <c r="DJ11" s="16" t="s">
        <v>134</v>
      </c>
      <c r="DK11" s="18" t="s">
        <v>134</v>
      </c>
      <c r="DL11" s="16"/>
      <c r="DM11" s="16" t="s">
        <v>134</v>
      </c>
      <c r="DN11" s="18" t="s">
        <v>134</v>
      </c>
      <c r="DO11" s="16"/>
      <c r="DP11" s="16"/>
      <c r="DQ11" s="18" t="s">
        <v>134</v>
      </c>
      <c r="DR11" s="16"/>
      <c r="DS11" s="16"/>
      <c r="DT11" s="16"/>
      <c r="DU11" s="16"/>
      <c r="DV11" s="16"/>
      <c r="DW11" s="16"/>
      <c r="DX11" s="16"/>
      <c r="DY11" s="18" t="s">
        <v>166</v>
      </c>
      <c r="DZ11" s="16"/>
      <c r="EA11" s="16"/>
      <c r="EB11" s="16"/>
      <c r="EC11" s="16"/>
      <c r="ED11" s="16"/>
      <c r="EE11" s="16"/>
    </row>
    <row r="12" spans="1:135" s="19" customFormat="1" ht="15.75" customHeight="1" thickBot="1" x14ac:dyDescent="0.3">
      <c r="A12" s="15">
        <v>43609.351087962961</v>
      </c>
      <c r="B12" s="16" t="s">
        <v>242</v>
      </c>
      <c r="C12" s="21" t="s">
        <v>153</v>
      </c>
      <c r="D12" s="16" t="s">
        <v>243</v>
      </c>
      <c r="E12" s="17">
        <v>200501280</v>
      </c>
      <c r="F12" s="16" t="s">
        <v>244</v>
      </c>
      <c r="G12" s="16" t="s">
        <v>245</v>
      </c>
      <c r="H12" s="16" t="s">
        <v>133</v>
      </c>
      <c r="I12" s="16"/>
      <c r="J12" s="16"/>
      <c r="K12" s="16"/>
      <c r="L12" s="16"/>
      <c r="M12" s="16"/>
      <c r="N12" s="16"/>
      <c r="O12" s="16"/>
      <c r="P12" s="18" t="s">
        <v>134</v>
      </c>
      <c r="Q12" s="16"/>
      <c r="R12" s="18" t="s">
        <v>134</v>
      </c>
      <c r="S12" s="16"/>
      <c r="T12" s="16"/>
      <c r="U12" s="16"/>
      <c r="V12" s="16"/>
      <c r="W12" s="18" t="s">
        <v>134</v>
      </c>
      <c r="X12" s="16"/>
      <c r="Y12" s="16"/>
      <c r="Z12" s="18" t="s">
        <v>134</v>
      </c>
      <c r="AA12" s="16"/>
      <c r="AB12" s="16"/>
      <c r="AC12" s="16"/>
      <c r="AD12" s="16"/>
      <c r="AE12" s="16"/>
      <c r="AF12" s="16"/>
      <c r="AG12" s="16" t="s">
        <v>134</v>
      </c>
      <c r="AH12" s="18" t="s">
        <v>134</v>
      </c>
      <c r="AI12" s="16"/>
      <c r="AJ12" s="16"/>
      <c r="AK12" s="16" t="s">
        <v>134</v>
      </c>
      <c r="AL12" s="18" t="s">
        <v>134</v>
      </c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 t="s">
        <v>139</v>
      </c>
      <c r="BE12" s="16"/>
      <c r="BF12" s="18" t="s">
        <v>134</v>
      </c>
      <c r="BG12" s="16"/>
      <c r="BH12" s="16"/>
      <c r="BI12" s="16"/>
      <c r="BJ12" s="16"/>
      <c r="BK12" s="18" t="s">
        <v>134</v>
      </c>
      <c r="BL12" s="16"/>
      <c r="BM12" s="16"/>
      <c r="BN12" s="18" t="s">
        <v>134</v>
      </c>
      <c r="BO12" s="16"/>
      <c r="BP12" s="16"/>
      <c r="BQ12" s="16"/>
      <c r="BR12" s="16"/>
      <c r="BS12" s="16"/>
      <c r="BT12" s="16"/>
      <c r="BU12" s="16" t="s">
        <v>134</v>
      </c>
      <c r="BV12" s="18" t="s">
        <v>134</v>
      </c>
      <c r="BW12" s="16"/>
      <c r="BX12" s="16"/>
      <c r="BY12" s="16"/>
      <c r="BZ12" s="16" t="s">
        <v>134</v>
      </c>
      <c r="CA12" s="18" t="s">
        <v>134</v>
      </c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8" t="s">
        <v>134</v>
      </c>
      <c r="CS12" s="16"/>
      <c r="CT12" s="18" t="s">
        <v>134</v>
      </c>
      <c r="CU12" s="16"/>
      <c r="CV12" s="16"/>
      <c r="CW12" s="16"/>
      <c r="CX12" s="16"/>
      <c r="CY12" s="18" t="s">
        <v>134</v>
      </c>
      <c r="CZ12" s="16"/>
      <c r="DA12" s="16"/>
      <c r="DB12" s="18" t="s">
        <v>134</v>
      </c>
      <c r="DC12" s="16"/>
      <c r="DD12" s="16"/>
      <c r="DE12" s="16"/>
      <c r="DF12" s="16"/>
      <c r="DG12" s="16"/>
      <c r="DH12" s="16"/>
      <c r="DI12" s="16" t="s">
        <v>134</v>
      </c>
      <c r="DJ12" s="18" t="s">
        <v>134</v>
      </c>
      <c r="DK12" s="16"/>
      <c r="DL12" s="16"/>
      <c r="DM12" s="18" t="s">
        <v>134</v>
      </c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</row>
    <row r="13" spans="1:135" s="19" customFormat="1" ht="15.75" customHeight="1" thickBot="1" x14ac:dyDescent="0.3">
      <c r="A13" s="15">
        <v>43595.404710648145</v>
      </c>
      <c r="B13" s="16" t="s">
        <v>203</v>
      </c>
      <c r="C13" s="21" t="s">
        <v>153</v>
      </c>
      <c r="D13" s="16" t="s">
        <v>204</v>
      </c>
      <c r="E13" s="17">
        <v>200501282</v>
      </c>
      <c r="F13" s="16" t="s">
        <v>205</v>
      </c>
      <c r="G13" s="16">
        <v>731911731</v>
      </c>
      <c r="H13" s="16" t="s">
        <v>133</v>
      </c>
      <c r="I13" s="16"/>
      <c r="J13" s="16"/>
      <c r="K13" s="16"/>
      <c r="L13" s="16"/>
      <c r="M13" s="16"/>
      <c r="N13" s="16"/>
      <c r="O13" s="16"/>
      <c r="P13" s="16"/>
      <c r="Q13" s="16" t="s">
        <v>134</v>
      </c>
      <c r="R13" s="18" t="s">
        <v>134</v>
      </c>
      <c r="S13" s="16"/>
      <c r="T13" s="16"/>
      <c r="U13" s="16"/>
      <c r="V13" s="16"/>
      <c r="W13" s="16"/>
      <c r="X13" s="16" t="s">
        <v>134</v>
      </c>
      <c r="Y13" s="16" t="s">
        <v>134</v>
      </c>
      <c r="Z13" s="18" t="s">
        <v>134</v>
      </c>
      <c r="AA13" s="16"/>
      <c r="AB13" s="16"/>
      <c r="AC13" s="16"/>
      <c r="AD13" s="16"/>
      <c r="AE13" s="16"/>
      <c r="AF13" s="16"/>
      <c r="AG13" s="16" t="s">
        <v>134</v>
      </c>
      <c r="AH13" s="16" t="s">
        <v>134</v>
      </c>
      <c r="AI13" s="18" t="s">
        <v>134</v>
      </c>
      <c r="AJ13" s="16"/>
      <c r="AK13" s="16"/>
      <c r="AL13" s="16" t="s">
        <v>134</v>
      </c>
      <c r="AM13" s="18" t="s">
        <v>134</v>
      </c>
      <c r="AN13" s="16"/>
      <c r="AO13" s="18" t="s">
        <v>134</v>
      </c>
      <c r="AP13" s="16"/>
      <c r="AQ13" s="16"/>
      <c r="AR13" s="16"/>
      <c r="AS13" s="16" t="s">
        <v>134</v>
      </c>
      <c r="AT13" s="18" t="s">
        <v>134</v>
      </c>
      <c r="AU13" s="16"/>
      <c r="AV13" s="16"/>
      <c r="AW13" s="16"/>
      <c r="AX13" s="16"/>
      <c r="AY13" s="16"/>
      <c r="AZ13" s="16"/>
      <c r="BA13" s="16"/>
      <c r="BB13" s="16"/>
      <c r="BC13" s="16"/>
      <c r="BD13" s="16" t="s">
        <v>134</v>
      </c>
      <c r="BE13" s="16" t="s">
        <v>134</v>
      </c>
      <c r="BF13" s="16" t="s">
        <v>134</v>
      </c>
      <c r="BG13" s="18" t="s">
        <v>134</v>
      </c>
      <c r="BH13" s="16"/>
      <c r="BI13" s="16"/>
      <c r="BJ13" s="16"/>
      <c r="BK13" s="16" t="s">
        <v>134</v>
      </c>
      <c r="BL13" s="16" t="s">
        <v>134</v>
      </c>
      <c r="BM13" s="16" t="s">
        <v>134</v>
      </c>
      <c r="BN13" s="18" t="s">
        <v>134</v>
      </c>
      <c r="BO13" s="16"/>
      <c r="BP13" s="16"/>
      <c r="BQ13" s="16"/>
      <c r="BR13" s="18" t="s">
        <v>134</v>
      </c>
      <c r="BS13" s="16"/>
      <c r="BT13" s="16"/>
      <c r="BU13" s="16" t="s">
        <v>134</v>
      </c>
      <c r="BV13" s="16" t="s">
        <v>134</v>
      </c>
      <c r="BW13" s="18" t="s">
        <v>134</v>
      </c>
      <c r="BX13" s="16"/>
      <c r="BY13" s="16"/>
      <c r="BZ13" s="16" t="s">
        <v>134</v>
      </c>
      <c r="CA13" s="18" t="s">
        <v>134</v>
      </c>
      <c r="CB13" s="16"/>
      <c r="CC13" s="18" t="s">
        <v>134</v>
      </c>
      <c r="CD13" s="16"/>
      <c r="CE13" s="16"/>
      <c r="CF13" s="16"/>
      <c r="CG13" s="16" t="s">
        <v>134</v>
      </c>
      <c r="CH13" s="16" t="s">
        <v>134</v>
      </c>
      <c r="CI13" s="18" t="s">
        <v>134</v>
      </c>
      <c r="CJ13" s="16"/>
      <c r="CK13" s="16"/>
      <c r="CL13" s="16"/>
      <c r="CM13" s="16"/>
      <c r="CN13" s="16"/>
      <c r="CO13" s="16"/>
      <c r="CP13" s="16"/>
      <c r="CQ13" s="16"/>
      <c r="CR13" s="16" t="s">
        <v>134</v>
      </c>
      <c r="CS13" s="16" t="s">
        <v>134</v>
      </c>
      <c r="CT13" s="16" t="s">
        <v>134</v>
      </c>
      <c r="CU13" s="18" t="s">
        <v>134</v>
      </c>
      <c r="CV13" s="16"/>
      <c r="CW13" s="16"/>
      <c r="CX13" s="16"/>
      <c r="CY13" s="16" t="s">
        <v>134</v>
      </c>
      <c r="CZ13" s="16" t="s">
        <v>134</v>
      </c>
      <c r="DA13" s="16" t="s">
        <v>134</v>
      </c>
      <c r="DB13" s="18" t="s">
        <v>134</v>
      </c>
      <c r="DC13" s="16"/>
      <c r="DD13" s="16"/>
      <c r="DE13" s="16"/>
      <c r="DF13" s="18" t="s">
        <v>134</v>
      </c>
      <c r="DG13" s="16"/>
      <c r="DH13" s="16"/>
      <c r="DI13" s="16" t="s">
        <v>134</v>
      </c>
      <c r="DJ13" s="16" t="s">
        <v>134</v>
      </c>
      <c r="DK13" s="18" t="s">
        <v>134</v>
      </c>
      <c r="DL13" s="16"/>
      <c r="DM13" s="16"/>
      <c r="DN13" s="16" t="s">
        <v>134</v>
      </c>
      <c r="DO13" s="18" t="s">
        <v>134</v>
      </c>
      <c r="DP13" s="16"/>
      <c r="DQ13" s="18" t="s">
        <v>134</v>
      </c>
      <c r="DR13" s="16"/>
      <c r="DS13" s="16"/>
      <c r="DT13" s="16"/>
      <c r="DU13" s="16" t="s">
        <v>134</v>
      </c>
      <c r="DV13" s="16" t="s">
        <v>134</v>
      </c>
      <c r="DW13" s="18" t="s">
        <v>134</v>
      </c>
      <c r="DX13" s="16"/>
      <c r="DY13" s="16"/>
      <c r="DZ13" s="16"/>
      <c r="EA13" s="16"/>
      <c r="EB13" s="16"/>
      <c r="EC13" s="16"/>
      <c r="ED13" s="16"/>
      <c r="EE13" s="16"/>
    </row>
    <row r="14" spans="1:135" s="19" customFormat="1" ht="15.75" customHeight="1" thickBot="1" x14ac:dyDescent="0.3">
      <c r="A14" s="15">
        <v>43588.423622685186</v>
      </c>
      <c r="B14" s="16" t="s">
        <v>170</v>
      </c>
      <c r="C14" s="23" t="s">
        <v>171</v>
      </c>
      <c r="D14" s="16" t="s">
        <v>172</v>
      </c>
      <c r="E14" s="17">
        <v>200200295</v>
      </c>
      <c r="F14" s="16" t="s">
        <v>173</v>
      </c>
      <c r="G14" s="16">
        <v>660446875</v>
      </c>
      <c r="H14" s="16" t="s">
        <v>133</v>
      </c>
      <c r="I14" s="16" t="s">
        <v>139</v>
      </c>
      <c r="J14" s="16"/>
      <c r="K14" s="16"/>
      <c r="L14" s="16"/>
      <c r="M14" s="16"/>
      <c r="N14" s="18" t="s">
        <v>134</v>
      </c>
      <c r="O14" s="16"/>
      <c r="P14" s="16"/>
      <c r="Q14" s="16"/>
      <c r="R14" s="16"/>
      <c r="S14" s="16"/>
      <c r="T14" s="16"/>
      <c r="U14" s="16"/>
      <c r="V14" s="16"/>
      <c r="W14" s="18" t="s">
        <v>134</v>
      </c>
      <c r="X14" s="16"/>
      <c r="Y14" s="16"/>
      <c r="Z14" s="16" t="s">
        <v>174</v>
      </c>
      <c r="AA14" s="16"/>
      <c r="AB14" s="16" t="s">
        <v>134</v>
      </c>
      <c r="AC14" s="18" t="s">
        <v>134</v>
      </c>
      <c r="AD14" s="16"/>
      <c r="AE14" s="16"/>
      <c r="AF14" s="16"/>
      <c r="AG14" s="16" t="s">
        <v>134</v>
      </c>
      <c r="AH14" s="16" t="s">
        <v>140</v>
      </c>
      <c r="AI14" s="18" t="s">
        <v>134</v>
      </c>
      <c r="AJ14" s="16"/>
      <c r="AK14" s="16" t="s">
        <v>134</v>
      </c>
      <c r="AL14" s="16" t="s">
        <v>140</v>
      </c>
      <c r="AM14" s="16"/>
      <c r="AN14" s="16"/>
      <c r="AO14" s="16" t="s">
        <v>139</v>
      </c>
      <c r="AP14" s="16"/>
      <c r="AQ14" s="16"/>
      <c r="AR14" s="16"/>
      <c r="AS14" s="16"/>
      <c r="AT14" s="16"/>
      <c r="AU14" s="18" t="s">
        <v>134</v>
      </c>
      <c r="AV14" s="16"/>
      <c r="AW14" s="18" t="s">
        <v>134</v>
      </c>
      <c r="AX14" s="16"/>
      <c r="AY14" s="16"/>
      <c r="AZ14" s="16"/>
      <c r="BA14" s="16"/>
      <c r="BB14" s="18" t="s">
        <v>134</v>
      </c>
      <c r="BC14" s="16"/>
      <c r="BD14" s="18" t="s">
        <v>134</v>
      </c>
      <c r="BE14" s="16"/>
      <c r="BF14" s="16"/>
      <c r="BG14" s="16"/>
      <c r="BH14" s="16"/>
      <c r="BI14" s="16"/>
      <c r="BJ14" s="16"/>
      <c r="BK14" s="18" t="s">
        <v>134</v>
      </c>
      <c r="BL14" s="16"/>
      <c r="BM14" s="16"/>
      <c r="BN14" s="16" t="s">
        <v>140</v>
      </c>
      <c r="BO14" s="16"/>
      <c r="BP14" s="16" t="s">
        <v>134</v>
      </c>
      <c r="BQ14" s="18" t="s">
        <v>134</v>
      </c>
      <c r="BR14" s="16"/>
      <c r="BS14" s="16"/>
      <c r="BT14" s="16"/>
      <c r="BU14" s="18" t="s">
        <v>134</v>
      </c>
      <c r="BV14" s="16"/>
      <c r="BW14" s="18" t="s">
        <v>134</v>
      </c>
      <c r="BX14" s="16"/>
      <c r="BY14" s="16" t="s">
        <v>134</v>
      </c>
      <c r="BZ14" s="16" t="s">
        <v>139</v>
      </c>
      <c r="CA14" s="16"/>
      <c r="CB14" s="16"/>
      <c r="CC14" s="16" t="s">
        <v>140</v>
      </c>
      <c r="CD14" s="16"/>
      <c r="CE14" s="16"/>
      <c r="CF14" s="16"/>
      <c r="CG14" s="16"/>
      <c r="CH14" s="16"/>
      <c r="CI14" s="18" t="s">
        <v>134</v>
      </c>
      <c r="CJ14" s="16"/>
      <c r="CK14" s="18" t="s">
        <v>134</v>
      </c>
      <c r="CL14" s="16"/>
      <c r="CM14" s="16"/>
      <c r="CN14" s="16"/>
      <c r="CO14" s="16"/>
      <c r="CP14" s="18" t="s">
        <v>134</v>
      </c>
      <c r="CQ14" s="16"/>
      <c r="CR14" s="18" t="s">
        <v>134</v>
      </c>
      <c r="CS14" s="16"/>
      <c r="CT14" s="16"/>
      <c r="CU14" s="16"/>
      <c r="CV14" s="16"/>
      <c r="CW14" s="16"/>
      <c r="CX14" s="16"/>
      <c r="CY14" s="18" t="s">
        <v>134</v>
      </c>
      <c r="CZ14" s="16"/>
      <c r="DA14" s="16"/>
      <c r="DB14" s="16" t="s">
        <v>139</v>
      </c>
      <c r="DC14" s="16"/>
      <c r="DD14" s="16" t="s">
        <v>140</v>
      </c>
      <c r="DE14" s="18" t="s">
        <v>134</v>
      </c>
      <c r="DF14" s="16"/>
      <c r="DG14" s="16"/>
      <c r="DH14" s="16"/>
      <c r="DI14" s="16" t="s">
        <v>134</v>
      </c>
      <c r="DJ14" s="16" t="s">
        <v>140</v>
      </c>
      <c r="DK14" s="18" t="s">
        <v>134</v>
      </c>
      <c r="DL14" s="16"/>
      <c r="DM14" s="16" t="s">
        <v>140</v>
      </c>
      <c r="DN14" s="16" t="s">
        <v>140</v>
      </c>
      <c r="DO14" s="16"/>
      <c r="DP14" s="16"/>
      <c r="DQ14" s="16" t="s">
        <v>140</v>
      </c>
      <c r="DR14" s="16"/>
      <c r="DS14" s="16"/>
      <c r="DT14" s="16"/>
      <c r="DU14" s="16"/>
      <c r="DV14" s="16"/>
      <c r="DW14" s="18" t="s">
        <v>134</v>
      </c>
      <c r="DX14" s="16"/>
      <c r="DY14" s="18" t="s">
        <v>175</v>
      </c>
      <c r="DZ14" s="16"/>
      <c r="EA14" s="16"/>
      <c r="EB14" s="16"/>
      <c r="EC14" s="16"/>
      <c r="ED14" s="16"/>
      <c r="EE14" s="16"/>
    </row>
    <row r="15" spans="1:135" s="19" customFormat="1" ht="15.75" customHeight="1" thickBot="1" x14ac:dyDescent="0.3">
      <c r="A15" s="15">
        <v>43609.40115740741</v>
      </c>
      <c r="B15" s="16" t="s">
        <v>246</v>
      </c>
      <c r="C15" s="22" t="s">
        <v>130</v>
      </c>
      <c r="D15" s="16" t="s">
        <v>247</v>
      </c>
      <c r="E15" s="17">
        <v>200200035</v>
      </c>
      <c r="F15" s="16" t="s">
        <v>248</v>
      </c>
      <c r="G15" s="16">
        <v>839960643</v>
      </c>
      <c r="H15" s="16" t="s">
        <v>133</v>
      </c>
      <c r="I15" s="16" t="s">
        <v>134</v>
      </c>
      <c r="J15" s="18" t="s">
        <v>134</v>
      </c>
      <c r="K15" s="16"/>
      <c r="L15" s="16"/>
      <c r="M15" s="16"/>
      <c r="N15" s="16"/>
      <c r="O15" s="16"/>
      <c r="P15" s="18" t="s">
        <v>134</v>
      </c>
      <c r="Q15" s="16"/>
      <c r="R15" s="18" t="s">
        <v>134</v>
      </c>
      <c r="S15" s="16"/>
      <c r="T15" s="16"/>
      <c r="U15" s="16"/>
      <c r="V15" s="16"/>
      <c r="W15" s="16"/>
      <c r="X15" s="16"/>
      <c r="Y15" s="16"/>
      <c r="Z15" s="16"/>
      <c r="AA15" s="16" t="s">
        <v>134</v>
      </c>
      <c r="AB15" s="16" t="s">
        <v>134</v>
      </c>
      <c r="AC15" s="18" t="s">
        <v>134</v>
      </c>
      <c r="AD15" s="16"/>
      <c r="AE15" s="16"/>
      <c r="AF15" s="18" t="s">
        <v>134</v>
      </c>
      <c r="AG15" s="16"/>
      <c r="AH15" s="16" t="s">
        <v>134</v>
      </c>
      <c r="AI15" s="18" t="s">
        <v>134</v>
      </c>
      <c r="AJ15" s="16"/>
      <c r="AK15" s="16" t="s">
        <v>134</v>
      </c>
      <c r="AL15" s="18" t="s">
        <v>134</v>
      </c>
      <c r="AM15" s="16"/>
      <c r="AN15" s="16"/>
      <c r="AO15" s="18" t="s">
        <v>134</v>
      </c>
      <c r="AP15" s="16"/>
      <c r="AQ15" s="16"/>
      <c r="AR15" s="16"/>
      <c r="AS15" s="16"/>
      <c r="AT15" s="16"/>
      <c r="AU15" s="18" t="s">
        <v>134</v>
      </c>
      <c r="AV15" s="16"/>
      <c r="AW15" s="16" t="s">
        <v>134</v>
      </c>
      <c r="AX15" s="18" t="s">
        <v>134</v>
      </c>
      <c r="AY15" s="16"/>
      <c r="AZ15" s="16"/>
      <c r="BA15" s="16"/>
      <c r="BB15" s="16"/>
      <c r="BC15" s="16"/>
      <c r="BD15" s="18" t="s">
        <v>134</v>
      </c>
      <c r="BE15" s="16"/>
      <c r="BF15" s="18" t="s">
        <v>134</v>
      </c>
      <c r="BG15" s="16"/>
      <c r="BH15" s="16"/>
      <c r="BI15" s="16"/>
      <c r="BJ15" s="16"/>
      <c r="BK15" s="16"/>
      <c r="BL15" s="16"/>
      <c r="BM15" s="16"/>
      <c r="BN15" s="16"/>
      <c r="BO15" s="16" t="s">
        <v>134</v>
      </c>
      <c r="BP15" s="16" t="s">
        <v>134</v>
      </c>
      <c r="BQ15" s="18" t="s">
        <v>134</v>
      </c>
      <c r="BR15" s="16"/>
      <c r="BS15" s="16"/>
      <c r="BT15" s="16"/>
      <c r="BU15" s="16"/>
      <c r="BV15" s="16" t="s">
        <v>134</v>
      </c>
      <c r="BW15" s="18" t="s">
        <v>134</v>
      </c>
      <c r="BX15" s="16"/>
      <c r="BY15" s="16" t="s">
        <v>134</v>
      </c>
      <c r="BZ15" s="18" t="s">
        <v>134</v>
      </c>
      <c r="CA15" s="16"/>
      <c r="CB15" s="16"/>
      <c r="CC15" s="18" t="s">
        <v>134</v>
      </c>
      <c r="CD15" s="16"/>
      <c r="CE15" s="16"/>
      <c r="CF15" s="16"/>
      <c r="CG15" s="16"/>
      <c r="CH15" s="16"/>
      <c r="CI15" s="18" t="s">
        <v>134</v>
      </c>
      <c r="CJ15" s="16"/>
      <c r="CK15" s="16" t="s">
        <v>134</v>
      </c>
      <c r="CL15" s="18" t="s">
        <v>134</v>
      </c>
      <c r="CM15" s="16"/>
      <c r="CN15" s="16"/>
      <c r="CO15" s="16"/>
      <c r="CP15" s="16"/>
      <c r="CQ15" s="16"/>
      <c r="CR15" s="18" t="s">
        <v>134</v>
      </c>
      <c r="CS15" s="16"/>
      <c r="CT15" s="18" t="s">
        <v>134</v>
      </c>
      <c r="CU15" s="16"/>
      <c r="CV15" s="16"/>
      <c r="CW15" s="16"/>
      <c r="CX15" s="16"/>
      <c r="CY15" s="16"/>
      <c r="CZ15" s="16"/>
      <c r="DA15" s="16"/>
      <c r="DB15" s="16"/>
      <c r="DC15" s="16" t="s">
        <v>134</v>
      </c>
      <c r="DD15" s="16" t="s">
        <v>134</v>
      </c>
      <c r="DE15" s="18" t="s">
        <v>134</v>
      </c>
      <c r="DF15" s="16"/>
      <c r="DG15" s="16"/>
      <c r="DH15" s="18" t="s">
        <v>134</v>
      </c>
      <c r="DI15" s="16"/>
      <c r="DJ15" s="16" t="s">
        <v>134</v>
      </c>
      <c r="DK15" s="18" t="s">
        <v>134</v>
      </c>
      <c r="DL15" s="16"/>
      <c r="DM15" s="16" t="s">
        <v>134</v>
      </c>
      <c r="DN15" s="18" t="s">
        <v>134</v>
      </c>
      <c r="DO15" s="16"/>
      <c r="DP15" s="16"/>
      <c r="DQ15" s="18" t="s">
        <v>134</v>
      </c>
      <c r="DR15" s="16"/>
      <c r="DS15" s="16"/>
      <c r="DT15" s="16"/>
      <c r="DU15" s="16"/>
      <c r="DV15" s="16"/>
      <c r="DW15" s="18" t="s">
        <v>134</v>
      </c>
      <c r="DX15" s="16"/>
      <c r="DY15" s="16" t="s">
        <v>249</v>
      </c>
      <c r="DZ15" s="16"/>
      <c r="EA15" s="16"/>
      <c r="EB15" s="16"/>
      <c r="EC15" s="16"/>
      <c r="ED15" s="16"/>
      <c r="EE15" s="16"/>
    </row>
    <row r="16" spans="1:135" s="19" customFormat="1" ht="15.75" customHeight="1" thickBot="1" x14ac:dyDescent="0.3">
      <c r="A16" s="15">
        <v>43608.301840277774</v>
      </c>
      <c r="B16" s="16" t="s">
        <v>228</v>
      </c>
      <c r="C16" s="22" t="s">
        <v>130</v>
      </c>
      <c r="D16" s="16" t="s">
        <v>229</v>
      </c>
      <c r="E16" s="17">
        <v>200201060</v>
      </c>
      <c r="F16" s="16" t="s">
        <v>230</v>
      </c>
      <c r="G16" s="16">
        <v>732452183</v>
      </c>
      <c r="H16" s="16" t="s">
        <v>133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8" t="s">
        <v>134</v>
      </c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8" t="s">
        <v>134</v>
      </c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 t="s">
        <v>134</v>
      </c>
      <c r="DY16" s="18" t="s">
        <v>231</v>
      </c>
      <c r="DZ16" s="16"/>
      <c r="EA16" s="16"/>
      <c r="EB16" s="16"/>
      <c r="EC16" s="16"/>
      <c r="ED16" s="16"/>
      <c r="EE16" s="16"/>
    </row>
    <row r="17" spans="1:135" s="19" customFormat="1" ht="15.75" customHeight="1" thickBot="1" x14ac:dyDescent="0.3">
      <c r="A17" s="15">
        <v>43585.460995370369</v>
      </c>
      <c r="B17" s="16" t="s">
        <v>156</v>
      </c>
      <c r="C17" s="22" t="s">
        <v>130</v>
      </c>
      <c r="D17" s="16" t="s">
        <v>216</v>
      </c>
      <c r="E17" s="17">
        <v>200200058</v>
      </c>
      <c r="F17" s="16" t="s">
        <v>217</v>
      </c>
      <c r="G17" s="16">
        <v>732843368</v>
      </c>
      <c r="H17" s="16" t="s">
        <v>133</v>
      </c>
      <c r="I17" s="16" t="s">
        <v>134</v>
      </c>
      <c r="J17" s="16" t="s">
        <v>134</v>
      </c>
      <c r="K17" s="18" t="s">
        <v>134</v>
      </c>
      <c r="L17" s="16"/>
      <c r="M17" s="16"/>
      <c r="N17" s="16"/>
      <c r="O17" s="16"/>
      <c r="P17" s="18" t="s">
        <v>134</v>
      </c>
      <c r="Q17" s="16"/>
      <c r="R17" s="16"/>
      <c r="S17" s="16"/>
      <c r="T17" s="16"/>
      <c r="U17" s="16"/>
      <c r="V17" s="16"/>
      <c r="W17" s="16"/>
      <c r="X17" s="16"/>
      <c r="Y17" s="16"/>
      <c r="Z17" s="16" t="s">
        <v>139</v>
      </c>
      <c r="AA17" s="16" t="s">
        <v>134</v>
      </c>
      <c r="AB17" s="16" t="s">
        <v>139</v>
      </c>
      <c r="AC17" s="16" t="s">
        <v>139</v>
      </c>
      <c r="AD17" s="16"/>
      <c r="AE17" s="16"/>
      <c r="AF17" s="16"/>
      <c r="AG17" s="16"/>
      <c r="AH17" s="16" t="s">
        <v>139</v>
      </c>
      <c r="AI17" s="16" t="s">
        <v>139</v>
      </c>
      <c r="AJ17" s="16"/>
      <c r="AK17" s="16" t="s">
        <v>139</v>
      </c>
      <c r="AL17" s="18" t="s">
        <v>134</v>
      </c>
      <c r="AM17" s="16"/>
      <c r="AN17" s="16"/>
      <c r="AO17" s="18" t="s">
        <v>134</v>
      </c>
      <c r="AP17" s="16"/>
      <c r="AQ17" s="16"/>
      <c r="AR17" s="16"/>
      <c r="AS17" s="16"/>
      <c r="AT17" s="16"/>
      <c r="AU17" s="16"/>
      <c r="AV17" s="16"/>
      <c r="AW17" s="16" t="s">
        <v>134</v>
      </c>
      <c r="AX17" s="16" t="s">
        <v>134</v>
      </c>
      <c r="AY17" s="18" t="s">
        <v>134</v>
      </c>
      <c r="AZ17" s="16"/>
      <c r="BA17" s="16"/>
      <c r="BB17" s="16"/>
      <c r="BC17" s="16"/>
      <c r="BD17" s="18" t="s">
        <v>134</v>
      </c>
      <c r="BE17" s="16"/>
      <c r="BF17" s="16"/>
      <c r="BG17" s="16"/>
      <c r="BH17" s="16"/>
      <c r="BI17" s="16"/>
      <c r="BJ17" s="16"/>
      <c r="BK17" s="16"/>
      <c r="BL17" s="16"/>
      <c r="BM17" s="16"/>
      <c r="BN17" s="16" t="s">
        <v>139</v>
      </c>
      <c r="BO17" s="16" t="s">
        <v>134</v>
      </c>
      <c r="BP17" s="16" t="s">
        <v>134</v>
      </c>
      <c r="BQ17" s="18" t="s">
        <v>134</v>
      </c>
      <c r="BR17" s="16"/>
      <c r="BS17" s="16"/>
      <c r="BT17" s="16"/>
      <c r="BU17" s="16"/>
      <c r="BV17" s="16" t="s">
        <v>139</v>
      </c>
      <c r="BW17" s="16" t="s">
        <v>139</v>
      </c>
      <c r="BX17" s="16"/>
      <c r="BY17" s="16" t="s">
        <v>134</v>
      </c>
      <c r="BZ17" s="18" t="s">
        <v>134</v>
      </c>
      <c r="CA17" s="16"/>
      <c r="CB17" s="16"/>
      <c r="CC17" s="18" t="s">
        <v>134</v>
      </c>
      <c r="CD17" s="16"/>
      <c r="CE17" s="16"/>
      <c r="CF17" s="16"/>
      <c r="CG17" s="16"/>
      <c r="CH17" s="16"/>
      <c r="CI17" s="16"/>
      <c r="CJ17" s="16"/>
      <c r="CK17" s="16" t="s">
        <v>134</v>
      </c>
      <c r="CL17" s="16" t="s">
        <v>134</v>
      </c>
      <c r="CM17" s="18" t="s">
        <v>134</v>
      </c>
      <c r="CN17" s="16"/>
      <c r="CO17" s="16"/>
      <c r="CP17" s="16"/>
      <c r="CQ17" s="16"/>
      <c r="CR17" s="18" t="s">
        <v>134</v>
      </c>
      <c r="CS17" s="16"/>
      <c r="CT17" s="16"/>
      <c r="CU17" s="16"/>
      <c r="CV17" s="16"/>
      <c r="CW17" s="16"/>
      <c r="CX17" s="16"/>
      <c r="CY17" s="16"/>
      <c r="CZ17" s="16"/>
      <c r="DA17" s="16"/>
      <c r="DB17" s="16" t="s">
        <v>139</v>
      </c>
      <c r="DC17" s="16" t="s">
        <v>134</v>
      </c>
      <c r="DD17" s="16" t="s">
        <v>134</v>
      </c>
      <c r="DE17" s="18" t="s">
        <v>134</v>
      </c>
      <c r="DF17" s="16"/>
      <c r="DG17" s="16"/>
      <c r="DH17" s="16"/>
      <c r="DI17" s="16"/>
      <c r="DJ17" s="16" t="s">
        <v>139</v>
      </c>
      <c r="DK17" s="16" t="s">
        <v>139</v>
      </c>
      <c r="DL17" s="16"/>
      <c r="DM17" s="16" t="s">
        <v>134</v>
      </c>
      <c r="DN17" s="18" t="s">
        <v>134</v>
      </c>
      <c r="DO17" s="16"/>
      <c r="DP17" s="16"/>
      <c r="DQ17" s="18" t="s">
        <v>134</v>
      </c>
      <c r="DR17" s="16"/>
      <c r="DS17" s="16"/>
      <c r="DT17" s="16"/>
      <c r="DU17" s="16"/>
      <c r="DV17" s="16"/>
      <c r="DW17" s="16"/>
      <c r="DX17" s="16"/>
      <c r="DY17" s="18" t="s">
        <v>157</v>
      </c>
      <c r="DZ17" s="16"/>
      <c r="EA17" s="16"/>
      <c r="EB17" s="16"/>
      <c r="EC17" s="16"/>
      <c r="ED17" s="16"/>
      <c r="EE17" s="16"/>
    </row>
    <row r="18" spans="1:135" s="19" customFormat="1" ht="15.75" customHeight="1" thickBot="1" x14ac:dyDescent="0.3">
      <c r="A18" s="15">
        <v>43585.527581018519</v>
      </c>
      <c r="B18" s="16" t="s">
        <v>158</v>
      </c>
      <c r="C18" s="22" t="s">
        <v>130</v>
      </c>
      <c r="D18" s="16" t="s">
        <v>159</v>
      </c>
      <c r="E18" s="17">
        <v>200200060</v>
      </c>
      <c r="F18" s="16" t="s">
        <v>160</v>
      </c>
      <c r="G18" s="16" t="s">
        <v>161</v>
      </c>
      <c r="H18" s="16" t="s">
        <v>133</v>
      </c>
      <c r="I18" s="16"/>
      <c r="J18" s="16"/>
      <c r="K18" s="16"/>
      <c r="L18" s="16"/>
      <c r="M18" s="16"/>
      <c r="N18" s="16"/>
      <c r="O18" s="16"/>
      <c r="P18" s="16"/>
      <c r="Q18" s="18" t="s">
        <v>134</v>
      </c>
      <c r="R18" s="16"/>
      <c r="S18" s="16"/>
      <c r="T18" s="16"/>
      <c r="U18" s="16"/>
      <c r="V18" s="16"/>
      <c r="W18" s="16"/>
      <c r="X18" s="16" t="s">
        <v>134</v>
      </c>
      <c r="Y18" s="16" t="s">
        <v>139</v>
      </c>
      <c r="Z18" s="16" t="s">
        <v>139</v>
      </c>
      <c r="AA18" s="16"/>
      <c r="AB18" s="16"/>
      <c r="AC18" s="16"/>
      <c r="AD18" s="16"/>
      <c r="AE18" s="16"/>
      <c r="AF18" s="16"/>
      <c r="AG18" s="16" t="s">
        <v>139</v>
      </c>
      <c r="AH18" s="18" t="s">
        <v>134</v>
      </c>
      <c r="AI18" s="16"/>
      <c r="AJ18" s="16"/>
      <c r="AK18" s="16"/>
      <c r="AL18" s="16" t="s">
        <v>139</v>
      </c>
      <c r="AM18" s="16" t="s">
        <v>139</v>
      </c>
      <c r="AN18" s="16"/>
      <c r="AO18" s="16" t="s">
        <v>139</v>
      </c>
      <c r="AP18" s="16"/>
      <c r="AQ18" s="16"/>
      <c r="AR18" s="16"/>
      <c r="AS18" s="16" t="s">
        <v>134</v>
      </c>
      <c r="AT18" s="16" t="s">
        <v>140</v>
      </c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 t="s">
        <v>139</v>
      </c>
      <c r="BF18" s="16"/>
      <c r="BG18" s="16"/>
      <c r="BH18" s="16"/>
      <c r="BI18" s="16"/>
      <c r="BJ18" s="16"/>
      <c r="BK18" s="16"/>
      <c r="BL18" s="16" t="s">
        <v>139</v>
      </c>
      <c r="BM18" s="16" t="s">
        <v>139</v>
      </c>
      <c r="BN18" s="16" t="s">
        <v>139</v>
      </c>
      <c r="BO18" s="16"/>
      <c r="BP18" s="16"/>
      <c r="BQ18" s="16"/>
      <c r="BR18" s="16"/>
      <c r="BS18" s="16"/>
      <c r="BT18" s="16"/>
      <c r="BU18" s="16" t="s">
        <v>139</v>
      </c>
      <c r="BV18" s="18" t="s">
        <v>134</v>
      </c>
      <c r="BW18" s="16"/>
      <c r="BX18" s="16"/>
      <c r="BY18" s="16"/>
      <c r="BZ18" s="16" t="s">
        <v>139</v>
      </c>
      <c r="CA18" s="16" t="s">
        <v>139</v>
      </c>
      <c r="CB18" s="16"/>
      <c r="CC18" s="16" t="s">
        <v>139</v>
      </c>
      <c r="CD18" s="16"/>
      <c r="CE18" s="16"/>
      <c r="CF18" s="16"/>
      <c r="CG18" s="16" t="s">
        <v>134</v>
      </c>
      <c r="CH18" s="16" t="s">
        <v>139</v>
      </c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8" t="s">
        <v>134</v>
      </c>
      <c r="CT18" s="16"/>
      <c r="CU18" s="16"/>
      <c r="CV18" s="16"/>
      <c r="CW18" s="16"/>
      <c r="CX18" s="16"/>
      <c r="CY18" s="16"/>
      <c r="CZ18" s="16" t="s">
        <v>139</v>
      </c>
      <c r="DA18" s="18" t="s">
        <v>134</v>
      </c>
      <c r="DB18" s="16"/>
      <c r="DC18" s="16" t="s">
        <v>139</v>
      </c>
      <c r="DD18" s="16"/>
      <c r="DE18" s="16"/>
      <c r="DF18" s="16"/>
      <c r="DG18" s="16"/>
      <c r="DH18" s="16"/>
      <c r="DI18" s="16" t="s">
        <v>139</v>
      </c>
      <c r="DJ18" s="18" t="s">
        <v>134</v>
      </c>
      <c r="DK18" s="16"/>
      <c r="DL18" s="16"/>
      <c r="DM18" s="16"/>
      <c r="DN18" s="16" t="s">
        <v>139</v>
      </c>
      <c r="DO18" s="16" t="s">
        <v>139</v>
      </c>
      <c r="DP18" s="16"/>
      <c r="DQ18" s="18" t="s">
        <v>134</v>
      </c>
      <c r="DR18" s="16"/>
      <c r="DS18" s="16"/>
      <c r="DT18" s="16"/>
      <c r="DU18" s="16" t="s">
        <v>134</v>
      </c>
      <c r="DV18" s="16" t="s">
        <v>140</v>
      </c>
      <c r="DW18" s="16"/>
      <c r="DX18" s="16"/>
      <c r="DY18" s="16"/>
      <c r="DZ18" s="16"/>
      <c r="EA18" s="16"/>
      <c r="EB18" s="16"/>
      <c r="EC18" s="16"/>
      <c r="ED18" s="16"/>
      <c r="EE18" s="16"/>
    </row>
    <row r="19" spans="1:135" s="19" customFormat="1" ht="15.75" customHeight="1" thickBot="1" x14ac:dyDescent="0.3">
      <c r="A19" s="15">
        <v>43608.420115740744</v>
      </c>
      <c r="B19" s="16" t="s">
        <v>235</v>
      </c>
      <c r="C19" s="22" t="s">
        <v>130</v>
      </c>
      <c r="D19" s="16" t="s">
        <v>236</v>
      </c>
      <c r="E19" s="17">
        <v>200200203</v>
      </c>
      <c r="F19" s="16" t="s">
        <v>237</v>
      </c>
      <c r="G19" s="16">
        <v>839477972</v>
      </c>
      <c r="H19" s="16" t="s">
        <v>133</v>
      </c>
      <c r="I19" s="16" t="s">
        <v>134</v>
      </c>
      <c r="J19" s="18" t="s">
        <v>134</v>
      </c>
      <c r="K19" s="16"/>
      <c r="L19" s="16"/>
      <c r="M19" s="16"/>
      <c r="N19" s="16"/>
      <c r="O19" s="16"/>
      <c r="P19" s="18" t="s">
        <v>134</v>
      </c>
      <c r="Q19" s="16"/>
      <c r="R19" s="16" t="s">
        <v>139</v>
      </c>
      <c r="S19" s="18" t="s">
        <v>134</v>
      </c>
      <c r="T19" s="16"/>
      <c r="U19" s="16"/>
      <c r="V19" s="16"/>
      <c r="W19" s="16"/>
      <c r="X19" s="16"/>
      <c r="Y19" s="16"/>
      <c r="Z19" s="16"/>
      <c r="AA19" s="18" t="s">
        <v>134</v>
      </c>
      <c r="AB19" s="16"/>
      <c r="AC19" s="18" t="s">
        <v>134</v>
      </c>
      <c r="AD19" s="16"/>
      <c r="AE19" s="16"/>
      <c r="AF19" s="18" t="s">
        <v>134</v>
      </c>
      <c r="AG19" s="16"/>
      <c r="AH19" s="16" t="s">
        <v>134</v>
      </c>
      <c r="AI19" s="16" t="s">
        <v>134</v>
      </c>
      <c r="AJ19" s="16" t="s">
        <v>134</v>
      </c>
      <c r="AK19" s="16" t="s">
        <v>134</v>
      </c>
      <c r="AL19" s="18" t="s">
        <v>134</v>
      </c>
      <c r="AM19" s="16"/>
      <c r="AN19" s="16"/>
      <c r="AO19" s="18" t="s">
        <v>134</v>
      </c>
      <c r="AP19" s="16"/>
      <c r="AQ19" s="16"/>
      <c r="AR19" s="16"/>
      <c r="AS19" s="16"/>
      <c r="AT19" s="16"/>
      <c r="AU19" s="16"/>
      <c r="AV19" s="16"/>
      <c r="AW19" s="16" t="s">
        <v>134</v>
      </c>
      <c r="AX19" s="18" t="s">
        <v>134</v>
      </c>
      <c r="AY19" s="16"/>
      <c r="AZ19" s="16"/>
      <c r="BA19" s="16"/>
      <c r="BB19" s="16"/>
      <c r="BC19" s="16"/>
      <c r="BD19" s="18" t="s">
        <v>134</v>
      </c>
      <c r="BE19" s="16"/>
      <c r="BF19" s="16" t="s">
        <v>139</v>
      </c>
      <c r="BG19" s="18" t="s">
        <v>134</v>
      </c>
      <c r="BH19" s="16"/>
      <c r="BI19" s="16"/>
      <c r="BJ19" s="16"/>
      <c r="BK19" s="16"/>
      <c r="BL19" s="16"/>
      <c r="BM19" s="16"/>
      <c r="BN19" s="16"/>
      <c r="BO19" s="18" t="s">
        <v>134</v>
      </c>
      <c r="BP19" s="16"/>
      <c r="BQ19" s="18" t="s">
        <v>134</v>
      </c>
      <c r="BR19" s="16"/>
      <c r="BS19" s="16"/>
      <c r="BT19" s="18" t="s">
        <v>134</v>
      </c>
      <c r="BU19" s="16"/>
      <c r="BV19" s="16" t="s">
        <v>134</v>
      </c>
      <c r="BW19" s="16" t="s">
        <v>134</v>
      </c>
      <c r="BX19" s="16" t="s">
        <v>134</v>
      </c>
      <c r="BY19" s="16" t="s">
        <v>134</v>
      </c>
      <c r="BZ19" s="18" t="s">
        <v>134</v>
      </c>
      <c r="CA19" s="16"/>
      <c r="CB19" s="16"/>
      <c r="CC19" s="18" t="s">
        <v>134</v>
      </c>
      <c r="CD19" s="16"/>
      <c r="CE19" s="16"/>
      <c r="CF19" s="16"/>
      <c r="CG19" s="16"/>
      <c r="CH19" s="16"/>
      <c r="CI19" s="16"/>
      <c r="CJ19" s="16"/>
      <c r="CK19" s="16" t="s">
        <v>134</v>
      </c>
      <c r="CL19" s="18" t="s">
        <v>134</v>
      </c>
      <c r="CM19" s="16"/>
      <c r="CN19" s="16"/>
      <c r="CO19" s="16"/>
      <c r="CP19" s="16"/>
      <c r="CQ19" s="16"/>
      <c r="CR19" s="18" t="s">
        <v>134</v>
      </c>
      <c r="CS19" s="16"/>
      <c r="CT19" s="16" t="s">
        <v>139</v>
      </c>
      <c r="CU19" s="18" t="s">
        <v>134</v>
      </c>
      <c r="CV19" s="16"/>
      <c r="CW19" s="16"/>
      <c r="CX19" s="16"/>
      <c r="CY19" s="16"/>
      <c r="CZ19" s="16"/>
      <c r="DA19" s="16"/>
      <c r="DB19" s="16"/>
      <c r="DC19" s="18" t="s">
        <v>134</v>
      </c>
      <c r="DD19" s="16"/>
      <c r="DE19" s="18" t="s">
        <v>134</v>
      </c>
      <c r="DF19" s="16"/>
      <c r="DG19" s="16"/>
      <c r="DH19" s="18" t="s">
        <v>134</v>
      </c>
      <c r="DI19" s="16"/>
      <c r="DJ19" s="18" t="s">
        <v>134</v>
      </c>
      <c r="DK19" s="16"/>
      <c r="DL19" s="16" t="s">
        <v>134</v>
      </c>
      <c r="DM19" s="16" t="s">
        <v>134</v>
      </c>
      <c r="DN19" s="18" t="s">
        <v>134</v>
      </c>
      <c r="DO19" s="16"/>
      <c r="DP19" s="16"/>
      <c r="DQ19" s="18" t="s">
        <v>134</v>
      </c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</row>
    <row r="20" spans="1:135" s="19" customFormat="1" ht="15.75" customHeight="1" thickBot="1" x14ac:dyDescent="0.3">
      <c r="A20" s="15">
        <v>43598.731238425928</v>
      </c>
      <c r="B20" s="16" t="s">
        <v>206</v>
      </c>
      <c r="C20" s="22" t="s">
        <v>130</v>
      </c>
      <c r="D20" s="16" t="s">
        <v>207</v>
      </c>
      <c r="E20" s="17">
        <v>200200220</v>
      </c>
      <c r="F20" s="16" t="s">
        <v>208</v>
      </c>
      <c r="G20" s="16">
        <v>832811789</v>
      </c>
      <c r="H20" s="16" t="s">
        <v>133</v>
      </c>
      <c r="I20" s="16" t="s">
        <v>134</v>
      </c>
      <c r="J20" s="18" t="s">
        <v>134</v>
      </c>
      <c r="K20" s="16"/>
      <c r="L20" s="16"/>
      <c r="M20" s="16"/>
      <c r="N20" s="16"/>
      <c r="O20" s="16"/>
      <c r="P20" s="18" t="s">
        <v>134</v>
      </c>
      <c r="Q20" s="16"/>
      <c r="R20" s="18" t="s">
        <v>134</v>
      </c>
      <c r="S20" s="16"/>
      <c r="T20" s="16"/>
      <c r="U20" s="16"/>
      <c r="V20" s="16"/>
      <c r="W20" s="18" t="s">
        <v>134</v>
      </c>
      <c r="X20" s="16"/>
      <c r="Y20" s="16"/>
      <c r="Z20" s="16"/>
      <c r="AA20" s="16" t="s">
        <v>134</v>
      </c>
      <c r="AB20" s="16" t="s">
        <v>139</v>
      </c>
      <c r="AC20" s="16" t="s">
        <v>134</v>
      </c>
      <c r="AD20" s="18" t="s">
        <v>134</v>
      </c>
      <c r="AE20" s="16"/>
      <c r="AF20" s="16"/>
      <c r="AG20" s="16"/>
      <c r="AH20" s="16" t="s">
        <v>134</v>
      </c>
      <c r="AI20" s="18" t="s">
        <v>134</v>
      </c>
      <c r="AJ20" s="16"/>
      <c r="AK20" s="16" t="s">
        <v>134</v>
      </c>
      <c r="AL20" s="18" t="s">
        <v>134</v>
      </c>
      <c r="AM20" s="16"/>
      <c r="AN20" s="16"/>
      <c r="AO20" s="18" t="s">
        <v>134</v>
      </c>
      <c r="AP20" s="16"/>
      <c r="AQ20" s="16"/>
      <c r="AR20" s="16"/>
      <c r="AS20" s="16"/>
      <c r="AT20" s="16"/>
      <c r="AU20" s="18" t="s">
        <v>134</v>
      </c>
      <c r="AV20" s="16"/>
      <c r="AW20" s="16" t="s">
        <v>134</v>
      </c>
      <c r="AX20" s="18" t="s">
        <v>134</v>
      </c>
      <c r="AY20" s="16"/>
      <c r="AZ20" s="16"/>
      <c r="BA20" s="16"/>
      <c r="BB20" s="16"/>
      <c r="BC20" s="16"/>
      <c r="BD20" s="18" t="s">
        <v>134</v>
      </c>
      <c r="BE20" s="16"/>
      <c r="BF20" s="18" t="s">
        <v>134</v>
      </c>
      <c r="BG20" s="16"/>
      <c r="BH20" s="16"/>
      <c r="BI20" s="16"/>
      <c r="BJ20" s="16"/>
      <c r="BK20" s="18" t="s">
        <v>134</v>
      </c>
      <c r="BL20" s="16"/>
      <c r="BM20" s="16"/>
      <c r="BN20" s="16"/>
      <c r="BO20" s="16" t="s">
        <v>134</v>
      </c>
      <c r="BP20" s="16" t="s">
        <v>134</v>
      </c>
      <c r="BQ20" s="16" t="s">
        <v>134</v>
      </c>
      <c r="BR20" s="18" t="s">
        <v>134</v>
      </c>
      <c r="BS20" s="16"/>
      <c r="BT20" s="16"/>
      <c r="BU20" s="16"/>
      <c r="BV20" s="16" t="s">
        <v>134</v>
      </c>
      <c r="BW20" s="18" t="s">
        <v>134</v>
      </c>
      <c r="BX20" s="16"/>
      <c r="BY20" s="16" t="s">
        <v>134</v>
      </c>
      <c r="BZ20" s="18" t="s">
        <v>134</v>
      </c>
      <c r="CA20" s="16"/>
      <c r="CB20" s="16"/>
      <c r="CC20" s="18" t="s">
        <v>134</v>
      </c>
      <c r="CD20" s="16"/>
      <c r="CE20" s="16"/>
      <c r="CF20" s="16"/>
      <c r="CG20" s="16"/>
      <c r="CH20" s="16"/>
      <c r="CI20" s="18" t="s">
        <v>134</v>
      </c>
      <c r="CJ20" s="16"/>
      <c r="CK20" s="16" t="s">
        <v>134</v>
      </c>
      <c r="CL20" s="18" t="s">
        <v>134</v>
      </c>
      <c r="CM20" s="16"/>
      <c r="CN20" s="16"/>
      <c r="CO20" s="16"/>
      <c r="CP20" s="16"/>
      <c r="CQ20" s="16"/>
      <c r="CR20" s="18" t="s">
        <v>134</v>
      </c>
      <c r="CS20" s="16"/>
      <c r="CT20" s="18" t="s">
        <v>134</v>
      </c>
      <c r="CU20" s="16"/>
      <c r="CV20" s="16"/>
      <c r="CW20" s="16"/>
      <c r="CX20" s="16"/>
      <c r="CY20" s="18" t="s">
        <v>134</v>
      </c>
      <c r="CZ20" s="16"/>
      <c r="DA20" s="16"/>
      <c r="DB20" s="16"/>
      <c r="DC20" s="16"/>
      <c r="DD20" s="16" t="s">
        <v>134</v>
      </c>
      <c r="DE20" s="16" t="s">
        <v>134</v>
      </c>
      <c r="DF20" s="18" t="s">
        <v>134</v>
      </c>
      <c r="DG20" s="16"/>
      <c r="DH20" s="16"/>
      <c r="DI20" s="16"/>
      <c r="DJ20" s="16" t="s">
        <v>134</v>
      </c>
      <c r="DK20" s="18" t="s">
        <v>134</v>
      </c>
      <c r="DL20" s="16"/>
      <c r="DM20" s="16" t="s">
        <v>134</v>
      </c>
      <c r="DN20" s="18" t="s">
        <v>134</v>
      </c>
      <c r="DO20" s="16"/>
      <c r="DP20" s="16"/>
      <c r="DQ20" s="18" t="s">
        <v>134</v>
      </c>
      <c r="DR20" s="16"/>
      <c r="DS20" s="16"/>
      <c r="DT20" s="16"/>
      <c r="DU20" s="16"/>
      <c r="DV20" s="16"/>
      <c r="DW20" s="18" t="s">
        <v>134</v>
      </c>
      <c r="DX20" s="16"/>
      <c r="DY20" s="16"/>
      <c r="DZ20" s="16"/>
      <c r="EA20" s="16"/>
      <c r="EB20" s="16"/>
      <c r="EC20" s="16"/>
      <c r="ED20" s="16"/>
      <c r="EE20" s="16"/>
    </row>
    <row r="21" spans="1:135" s="19" customFormat="1" ht="13" thickBot="1" x14ac:dyDescent="0.3">
      <c r="A21" s="15">
        <v>43581.577164351853</v>
      </c>
      <c r="B21" s="16" t="s">
        <v>129</v>
      </c>
      <c r="C21" s="22" t="s">
        <v>130</v>
      </c>
      <c r="D21" s="16" t="s">
        <v>131</v>
      </c>
      <c r="E21" s="17">
        <v>200200260</v>
      </c>
      <c r="F21" s="16" t="s">
        <v>132</v>
      </c>
      <c r="G21" s="16">
        <v>823718676</v>
      </c>
      <c r="H21" s="16" t="s">
        <v>133</v>
      </c>
      <c r="I21" s="16" t="s">
        <v>134</v>
      </c>
      <c r="J21" s="18" t="s">
        <v>134</v>
      </c>
      <c r="K21" s="16"/>
      <c r="L21" s="16"/>
      <c r="M21" s="16"/>
      <c r="N21" s="16"/>
      <c r="O21" s="16"/>
      <c r="P21" s="18" t="s">
        <v>134</v>
      </c>
      <c r="Q21" s="16"/>
      <c r="R21" s="16" t="s">
        <v>134</v>
      </c>
      <c r="S21" s="18" t="s">
        <v>134</v>
      </c>
      <c r="T21" s="16"/>
      <c r="U21" s="16"/>
      <c r="V21" s="18" t="s">
        <v>134</v>
      </c>
      <c r="W21" s="16"/>
      <c r="X21" s="16"/>
      <c r="Y21" s="18" t="s">
        <v>134</v>
      </c>
      <c r="Z21" s="16"/>
      <c r="AA21" s="16" t="s">
        <v>134</v>
      </c>
      <c r="AB21" s="16" t="s">
        <v>134</v>
      </c>
      <c r="AC21" s="18" t="s">
        <v>134</v>
      </c>
      <c r="AD21" s="16"/>
      <c r="AE21" s="16" t="s">
        <v>134</v>
      </c>
      <c r="AF21" s="18" t="s">
        <v>134</v>
      </c>
      <c r="AG21" s="16"/>
      <c r="AH21" s="16" t="s">
        <v>134</v>
      </c>
      <c r="AI21" s="18" t="s">
        <v>134</v>
      </c>
      <c r="AJ21" s="16"/>
      <c r="AK21" s="16" t="s">
        <v>134</v>
      </c>
      <c r="AL21" s="18" t="s">
        <v>134</v>
      </c>
      <c r="AM21" s="16"/>
      <c r="AN21" s="16" t="s">
        <v>134</v>
      </c>
      <c r="AO21" s="18" t="s">
        <v>134</v>
      </c>
      <c r="AP21" s="16"/>
      <c r="AQ21" s="16"/>
      <c r="AR21" s="16"/>
      <c r="AS21" s="16"/>
      <c r="AT21" s="16"/>
      <c r="AU21" s="16"/>
      <c r="AV21" s="16" t="s">
        <v>134</v>
      </c>
      <c r="AW21" s="16" t="s">
        <v>134</v>
      </c>
      <c r="AX21" s="18" t="s">
        <v>134</v>
      </c>
      <c r="AY21" s="16"/>
      <c r="AZ21" s="16"/>
      <c r="BA21" s="16"/>
      <c r="BB21" s="16"/>
      <c r="BC21" s="16"/>
      <c r="BD21" s="18" t="s">
        <v>134</v>
      </c>
      <c r="BE21" s="16"/>
      <c r="BF21" s="16" t="s">
        <v>134</v>
      </c>
      <c r="BG21" s="18" t="s">
        <v>134</v>
      </c>
      <c r="BH21" s="16"/>
      <c r="BI21" s="16"/>
      <c r="BJ21" s="18" t="s">
        <v>134</v>
      </c>
      <c r="BK21" s="16"/>
      <c r="BL21" s="16"/>
      <c r="BM21" s="18" t="s">
        <v>134</v>
      </c>
      <c r="BN21" s="16"/>
      <c r="BO21" s="16" t="s">
        <v>134</v>
      </c>
      <c r="BP21" s="16" t="s">
        <v>134</v>
      </c>
      <c r="BQ21" s="18" t="s">
        <v>134</v>
      </c>
      <c r="BR21" s="16"/>
      <c r="BS21" s="16" t="s">
        <v>134</v>
      </c>
      <c r="BT21" s="18" t="s">
        <v>134</v>
      </c>
      <c r="BU21" s="16"/>
      <c r="BV21" s="16" t="s">
        <v>134</v>
      </c>
      <c r="BW21" s="18" t="s">
        <v>134</v>
      </c>
      <c r="BX21" s="16"/>
      <c r="BY21" s="16" t="s">
        <v>134</v>
      </c>
      <c r="BZ21" s="18" t="s">
        <v>134</v>
      </c>
      <c r="CA21" s="16"/>
      <c r="CB21" s="16" t="s">
        <v>134</v>
      </c>
      <c r="CC21" s="18" t="s">
        <v>134</v>
      </c>
      <c r="CD21" s="16"/>
      <c r="CE21" s="16"/>
      <c r="CF21" s="16"/>
      <c r="CG21" s="16"/>
      <c r="CH21" s="16"/>
      <c r="CI21" s="16"/>
      <c r="CJ21" s="16" t="s">
        <v>134</v>
      </c>
      <c r="CK21" s="16" t="s">
        <v>134</v>
      </c>
      <c r="CL21" s="18" t="s">
        <v>134</v>
      </c>
      <c r="CM21" s="16"/>
      <c r="CN21" s="16"/>
      <c r="CO21" s="16"/>
      <c r="CP21" s="16"/>
      <c r="CQ21" s="16"/>
      <c r="CR21" s="18" t="s">
        <v>134</v>
      </c>
      <c r="CS21" s="16"/>
      <c r="CT21" s="16" t="s">
        <v>134</v>
      </c>
      <c r="CU21" s="18" t="s">
        <v>134</v>
      </c>
      <c r="CV21" s="16"/>
      <c r="CW21" s="16"/>
      <c r="CX21" s="18" t="s">
        <v>134</v>
      </c>
      <c r="CY21" s="16"/>
      <c r="CZ21" s="16"/>
      <c r="DA21" s="18" t="s">
        <v>134</v>
      </c>
      <c r="DB21" s="16"/>
      <c r="DC21" s="16" t="s">
        <v>134</v>
      </c>
      <c r="DD21" s="16" t="s">
        <v>134</v>
      </c>
      <c r="DE21" s="18" t="s">
        <v>134</v>
      </c>
      <c r="DF21" s="16"/>
      <c r="DG21" s="16" t="s">
        <v>134</v>
      </c>
      <c r="DH21" s="18" t="s">
        <v>134</v>
      </c>
      <c r="DI21" s="16"/>
      <c r="DJ21" s="16" t="s">
        <v>134</v>
      </c>
      <c r="DK21" s="18" t="s">
        <v>134</v>
      </c>
      <c r="DL21" s="16"/>
      <c r="DM21" s="16" t="s">
        <v>134</v>
      </c>
      <c r="DN21" s="18" t="s">
        <v>134</v>
      </c>
      <c r="DO21" s="16"/>
      <c r="DP21" s="16" t="s">
        <v>134</v>
      </c>
      <c r="DQ21" s="18" t="s">
        <v>134</v>
      </c>
      <c r="DR21" s="16"/>
      <c r="DS21" s="16"/>
      <c r="DT21" s="16"/>
      <c r="DU21" s="16"/>
      <c r="DV21" s="16"/>
      <c r="DW21" s="16"/>
      <c r="DX21" s="16" t="s">
        <v>134</v>
      </c>
      <c r="DY21" s="18" t="s">
        <v>212</v>
      </c>
      <c r="DZ21" s="16"/>
      <c r="EA21" s="16"/>
      <c r="EB21" s="16"/>
      <c r="EC21" s="16"/>
      <c r="ED21" s="16"/>
      <c r="EE21" s="16"/>
    </row>
    <row r="22" spans="1:135" s="19" customFormat="1" ht="13" thickBot="1" x14ac:dyDescent="0.3">
      <c r="A22" s="15">
        <v>43592.321967592594</v>
      </c>
      <c r="B22" s="16" t="s">
        <v>187</v>
      </c>
      <c r="C22" s="22" t="s">
        <v>130</v>
      </c>
      <c r="D22" s="16" t="s">
        <v>188</v>
      </c>
      <c r="E22" s="17">
        <v>200200290</v>
      </c>
      <c r="F22" s="16" t="s">
        <v>189</v>
      </c>
      <c r="G22" s="16">
        <v>603281307</v>
      </c>
      <c r="H22" s="16" t="s">
        <v>133</v>
      </c>
      <c r="I22" s="16"/>
      <c r="J22" s="16"/>
      <c r="K22" s="16"/>
      <c r="L22" s="16"/>
      <c r="M22" s="16"/>
      <c r="N22" s="18" t="s">
        <v>134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8" t="s">
        <v>134</v>
      </c>
      <c r="AA22" s="16"/>
      <c r="AB22" s="18" t="s">
        <v>134</v>
      </c>
      <c r="AC22" s="16"/>
      <c r="AD22" s="16"/>
      <c r="AE22" s="16"/>
      <c r="AF22" s="16"/>
      <c r="AG22" s="16" t="s">
        <v>134</v>
      </c>
      <c r="AH22" s="16" t="s">
        <v>134</v>
      </c>
      <c r="AI22" s="18" t="s">
        <v>134</v>
      </c>
      <c r="AJ22" s="16"/>
      <c r="AK22" s="16"/>
      <c r="AL22" s="18" t="s">
        <v>134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8" t="s">
        <v>134</v>
      </c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8" t="s">
        <v>134</v>
      </c>
      <c r="BO22" s="16"/>
      <c r="BP22" s="18" t="s">
        <v>134</v>
      </c>
      <c r="BQ22" s="16"/>
      <c r="BR22" s="16"/>
      <c r="BS22" s="16"/>
      <c r="BT22" s="16"/>
      <c r="BU22" s="16" t="s">
        <v>134</v>
      </c>
      <c r="BV22" s="16" t="s">
        <v>134</v>
      </c>
      <c r="BW22" s="18" t="s">
        <v>134</v>
      </c>
      <c r="BX22" s="16"/>
      <c r="BY22" s="16"/>
      <c r="BZ22" s="18" t="s">
        <v>134</v>
      </c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8" t="s">
        <v>134</v>
      </c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8" t="s">
        <v>134</v>
      </c>
      <c r="DC22" s="16"/>
      <c r="DD22" s="18" t="s">
        <v>134</v>
      </c>
      <c r="DE22" s="16"/>
      <c r="DF22" s="16"/>
      <c r="DG22" s="16"/>
      <c r="DH22" s="16"/>
      <c r="DI22" s="16" t="s">
        <v>134</v>
      </c>
      <c r="DJ22" s="16" t="s">
        <v>134</v>
      </c>
      <c r="DK22" s="18" t="s">
        <v>134</v>
      </c>
      <c r="DL22" s="16"/>
      <c r="DM22" s="16"/>
      <c r="DN22" s="18" t="s">
        <v>134</v>
      </c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8" t="s">
        <v>190</v>
      </c>
      <c r="DZ22" s="16"/>
      <c r="EA22" s="16"/>
      <c r="EB22" s="16"/>
      <c r="EC22" s="16"/>
      <c r="ED22" s="16"/>
      <c r="EE22" s="16"/>
    </row>
    <row r="23" spans="1:135" s="19" customFormat="1" ht="13" thickBot="1" x14ac:dyDescent="0.3">
      <c r="A23" s="15">
        <v>43585.266562500001</v>
      </c>
      <c r="B23" s="16" t="s">
        <v>145</v>
      </c>
      <c r="C23" s="22" t="s">
        <v>130</v>
      </c>
      <c r="D23" s="16" t="s">
        <v>146</v>
      </c>
      <c r="E23" s="17">
        <v>200200699</v>
      </c>
      <c r="F23" s="16" t="s">
        <v>147</v>
      </c>
      <c r="G23" s="16">
        <v>737347472</v>
      </c>
      <c r="H23" s="16" t="s">
        <v>133</v>
      </c>
      <c r="I23" s="16"/>
      <c r="J23" s="18" t="s">
        <v>134</v>
      </c>
      <c r="K23" s="16"/>
      <c r="L23" s="16"/>
      <c r="M23" s="16"/>
      <c r="N23" s="16"/>
      <c r="O23" s="16"/>
      <c r="P23" s="16"/>
      <c r="Q23" s="18" t="s">
        <v>134</v>
      </c>
      <c r="R23" s="16"/>
      <c r="S23" s="16"/>
      <c r="T23" s="16"/>
      <c r="U23" s="16"/>
      <c r="V23" s="16"/>
      <c r="W23" s="16"/>
      <c r="X23" s="16" t="s">
        <v>134</v>
      </c>
      <c r="Y23" s="18" t="s">
        <v>134</v>
      </c>
      <c r="Z23" s="16"/>
      <c r="AA23" s="18" t="s">
        <v>134</v>
      </c>
      <c r="AB23" s="16"/>
      <c r="AC23" s="16"/>
      <c r="AD23" s="16"/>
      <c r="AE23" s="16"/>
      <c r="AF23" s="18" t="s">
        <v>134</v>
      </c>
      <c r="AG23" s="16"/>
      <c r="AH23" s="18" t="s">
        <v>134</v>
      </c>
      <c r="AI23" s="16"/>
      <c r="AJ23" s="16"/>
      <c r="AK23" s="16"/>
      <c r="AL23" s="16" t="s">
        <v>134</v>
      </c>
      <c r="AM23" s="18" t="s">
        <v>134</v>
      </c>
      <c r="AN23" s="16"/>
      <c r="AO23" s="18" t="s">
        <v>134</v>
      </c>
      <c r="AP23" s="16"/>
      <c r="AQ23" s="16"/>
      <c r="AR23" s="16"/>
      <c r="AS23" s="16" t="s">
        <v>134</v>
      </c>
      <c r="AT23" s="18" t="s">
        <v>134</v>
      </c>
      <c r="AU23" s="16"/>
      <c r="AV23" s="16"/>
      <c r="AW23" s="16"/>
      <c r="AX23" s="18" t="s">
        <v>134</v>
      </c>
      <c r="AY23" s="16"/>
      <c r="AZ23" s="16"/>
      <c r="BA23" s="16"/>
      <c r="BB23" s="16"/>
      <c r="BC23" s="16"/>
      <c r="BD23" s="16"/>
      <c r="BE23" s="18" t="s">
        <v>134</v>
      </c>
      <c r="BF23" s="16"/>
      <c r="BG23" s="16"/>
      <c r="BH23" s="16"/>
      <c r="BI23" s="16"/>
      <c r="BJ23" s="16"/>
      <c r="BK23" s="16"/>
      <c r="BL23" s="16" t="s">
        <v>134</v>
      </c>
      <c r="BM23" s="18" t="s">
        <v>134</v>
      </c>
      <c r="BN23" s="16"/>
      <c r="BO23" s="18" t="s">
        <v>134</v>
      </c>
      <c r="BP23" s="16"/>
      <c r="BQ23" s="16"/>
      <c r="BR23" s="16"/>
      <c r="BS23" s="16"/>
      <c r="BT23" s="18" t="s">
        <v>134</v>
      </c>
      <c r="BU23" s="16"/>
      <c r="BV23" s="18" t="s">
        <v>134</v>
      </c>
      <c r="BW23" s="16"/>
      <c r="BX23" s="16"/>
      <c r="BY23" s="16"/>
      <c r="BZ23" s="16" t="s">
        <v>134</v>
      </c>
      <c r="CA23" s="18" t="s">
        <v>134</v>
      </c>
      <c r="CB23" s="16"/>
      <c r="CC23" s="16" t="s">
        <v>139</v>
      </c>
      <c r="CD23" s="16"/>
      <c r="CE23" s="16"/>
      <c r="CF23" s="16"/>
      <c r="CG23" s="16" t="s">
        <v>134</v>
      </c>
      <c r="CH23" s="18" t="s">
        <v>134</v>
      </c>
      <c r="CI23" s="16"/>
      <c r="CJ23" s="16"/>
      <c r="CK23" s="16"/>
      <c r="CL23" s="18" t="s">
        <v>134</v>
      </c>
      <c r="CM23" s="16"/>
      <c r="CN23" s="16"/>
      <c r="CO23" s="16"/>
      <c r="CP23" s="16"/>
      <c r="CQ23" s="16"/>
      <c r="CR23" s="16"/>
      <c r="CS23" s="18" t="s">
        <v>134</v>
      </c>
      <c r="CT23" s="16"/>
      <c r="CU23" s="16"/>
      <c r="CV23" s="16"/>
      <c r="CW23" s="16"/>
      <c r="CX23" s="16"/>
      <c r="CY23" s="16"/>
      <c r="CZ23" s="16" t="s">
        <v>134</v>
      </c>
      <c r="DA23" s="18" t="s">
        <v>134</v>
      </c>
      <c r="DB23" s="16"/>
      <c r="DC23" s="18" t="s">
        <v>134</v>
      </c>
      <c r="DD23" s="16"/>
      <c r="DE23" s="16"/>
      <c r="DF23" s="16"/>
      <c r="DG23" s="16"/>
      <c r="DH23" s="18" t="s">
        <v>134</v>
      </c>
      <c r="DI23" s="16"/>
      <c r="DJ23" s="18" t="s">
        <v>134</v>
      </c>
      <c r="DK23" s="16"/>
      <c r="DL23" s="16"/>
      <c r="DM23" s="16"/>
      <c r="DN23" s="16" t="s">
        <v>134</v>
      </c>
      <c r="DO23" s="18" t="s">
        <v>134</v>
      </c>
      <c r="DP23" s="16"/>
      <c r="DQ23" s="18" t="s">
        <v>134</v>
      </c>
      <c r="DR23" s="16"/>
      <c r="DS23" s="16"/>
      <c r="DT23" s="16"/>
      <c r="DU23" s="16" t="s">
        <v>134</v>
      </c>
      <c r="DV23" s="18" t="s">
        <v>134</v>
      </c>
      <c r="DW23" s="16"/>
      <c r="DX23" s="16"/>
      <c r="DY23" s="16"/>
      <c r="DZ23" s="16"/>
      <c r="EA23" s="16"/>
      <c r="EB23" s="16"/>
      <c r="EC23" s="16"/>
      <c r="ED23" s="16"/>
      <c r="EE23" s="16"/>
    </row>
    <row r="24" spans="1:135" s="19" customFormat="1" ht="13" thickBot="1" x14ac:dyDescent="0.3">
      <c r="A24" s="15">
        <v>43585.323055555556</v>
      </c>
      <c r="B24" s="16" t="s">
        <v>148</v>
      </c>
      <c r="C24" s="22" t="s">
        <v>130</v>
      </c>
      <c r="D24" s="16" t="s">
        <v>149</v>
      </c>
      <c r="E24" s="17">
        <v>200200750</v>
      </c>
      <c r="F24" s="16" t="s">
        <v>150</v>
      </c>
      <c r="G24" s="16">
        <v>716728544</v>
      </c>
      <c r="H24" s="16" t="s">
        <v>133</v>
      </c>
      <c r="I24" s="16" t="s">
        <v>134</v>
      </c>
      <c r="J24" s="18" t="s">
        <v>134</v>
      </c>
      <c r="K24" s="16"/>
      <c r="L24" s="16"/>
      <c r="M24" s="16"/>
      <c r="N24" s="16"/>
      <c r="O24" s="16"/>
      <c r="P24" s="18" t="s">
        <v>134</v>
      </c>
      <c r="Q24" s="16"/>
      <c r="R24" s="16" t="s">
        <v>139</v>
      </c>
      <c r="S24" s="16"/>
      <c r="T24" s="16"/>
      <c r="U24" s="16"/>
      <c r="V24" s="16"/>
      <c r="W24" s="16"/>
      <c r="X24" s="16"/>
      <c r="Y24" s="16" t="s">
        <v>139</v>
      </c>
      <c r="Z24" s="16"/>
      <c r="AA24" s="16" t="s">
        <v>134</v>
      </c>
      <c r="AB24" s="16" t="s">
        <v>134</v>
      </c>
      <c r="AC24" s="18" t="s">
        <v>134</v>
      </c>
      <c r="AD24" s="16"/>
      <c r="AE24" s="16" t="s">
        <v>134</v>
      </c>
      <c r="AF24" s="16" t="s">
        <v>139</v>
      </c>
      <c r="AG24" s="16"/>
      <c r="AH24" s="16" t="s">
        <v>134</v>
      </c>
      <c r="AI24" s="16" t="s">
        <v>139</v>
      </c>
      <c r="AJ24" s="16"/>
      <c r="AK24" s="16" t="s">
        <v>134</v>
      </c>
      <c r="AL24" s="18" t="s">
        <v>134</v>
      </c>
      <c r="AM24" s="16"/>
      <c r="AN24" s="16" t="s">
        <v>134</v>
      </c>
      <c r="AO24" s="16" t="s">
        <v>140</v>
      </c>
      <c r="AP24" s="16"/>
      <c r="AQ24" s="16"/>
      <c r="AR24" s="16"/>
      <c r="AS24" s="16"/>
      <c r="AT24" s="16"/>
      <c r="AU24" s="16"/>
      <c r="AV24" s="16" t="s">
        <v>134</v>
      </c>
      <c r="AW24" s="16" t="s">
        <v>134</v>
      </c>
      <c r="AX24" s="18" t="s">
        <v>134</v>
      </c>
      <c r="AY24" s="16"/>
      <c r="AZ24" s="16"/>
      <c r="BA24" s="16"/>
      <c r="BB24" s="16"/>
      <c r="BC24" s="16"/>
      <c r="BD24" s="18" t="s">
        <v>134</v>
      </c>
      <c r="BE24" s="16"/>
      <c r="BF24" s="16" t="s">
        <v>139</v>
      </c>
      <c r="BG24" s="16"/>
      <c r="BH24" s="16"/>
      <c r="BI24" s="16"/>
      <c r="BJ24" s="16"/>
      <c r="BK24" s="16"/>
      <c r="BL24" s="16"/>
      <c r="BM24" s="18" t="s">
        <v>134</v>
      </c>
      <c r="BN24" s="16"/>
      <c r="BO24" s="16" t="s">
        <v>134</v>
      </c>
      <c r="BP24" s="16" t="s">
        <v>134</v>
      </c>
      <c r="BQ24" s="18" t="s">
        <v>134</v>
      </c>
      <c r="BR24" s="16"/>
      <c r="BS24" s="16" t="s">
        <v>134</v>
      </c>
      <c r="BT24" s="18" t="s">
        <v>134</v>
      </c>
      <c r="BU24" s="16"/>
      <c r="BV24" s="16" t="s">
        <v>134</v>
      </c>
      <c r="BW24" s="18" t="s">
        <v>134</v>
      </c>
      <c r="BX24" s="16"/>
      <c r="BY24" s="16" t="s">
        <v>134</v>
      </c>
      <c r="BZ24" s="18" t="s">
        <v>134</v>
      </c>
      <c r="CA24" s="16"/>
      <c r="CB24" s="16" t="s">
        <v>134</v>
      </c>
      <c r="CC24" s="18" t="s">
        <v>134</v>
      </c>
      <c r="CD24" s="16"/>
      <c r="CE24" s="16"/>
      <c r="CF24" s="16"/>
      <c r="CG24" s="16"/>
      <c r="CH24" s="16"/>
      <c r="CI24" s="16"/>
      <c r="CJ24" s="16" t="s">
        <v>134</v>
      </c>
      <c r="CK24" s="16" t="s">
        <v>134</v>
      </c>
      <c r="CL24" s="18" t="s">
        <v>134</v>
      </c>
      <c r="CM24" s="16"/>
      <c r="CN24" s="16"/>
      <c r="CO24" s="16"/>
      <c r="CP24" s="16"/>
      <c r="CQ24" s="16"/>
      <c r="CR24" s="18" t="s">
        <v>134</v>
      </c>
      <c r="CS24" s="16"/>
      <c r="CT24" s="18" t="s">
        <v>134</v>
      </c>
      <c r="CU24" s="16"/>
      <c r="CV24" s="16"/>
      <c r="CW24" s="16"/>
      <c r="CX24" s="16"/>
      <c r="CY24" s="16"/>
      <c r="CZ24" s="16"/>
      <c r="DA24" s="18" t="s">
        <v>134</v>
      </c>
      <c r="DB24" s="16"/>
      <c r="DC24" s="16" t="s">
        <v>134</v>
      </c>
      <c r="DD24" s="16" t="s">
        <v>134</v>
      </c>
      <c r="DE24" s="18" t="s">
        <v>134</v>
      </c>
      <c r="DF24" s="16"/>
      <c r="DG24" s="16" t="s">
        <v>140</v>
      </c>
      <c r="DH24" s="18" t="s">
        <v>134</v>
      </c>
      <c r="DI24" s="16"/>
      <c r="DJ24" s="16" t="s">
        <v>134</v>
      </c>
      <c r="DK24" s="18" t="s">
        <v>134</v>
      </c>
      <c r="DL24" s="16"/>
      <c r="DM24" s="16" t="s">
        <v>134</v>
      </c>
      <c r="DN24" s="18" t="s">
        <v>134</v>
      </c>
      <c r="DO24" s="16"/>
      <c r="DP24" s="16" t="s">
        <v>134</v>
      </c>
      <c r="DQ24" s="18" t="s">
        <v>134</v>
      </c>
      <c r="DR24" s="16"/>
      <c r="DS24" s="16"/>
      <c r="DT24" s="16"/>
      <c r="DU24" s="16"/>
      <c r="DV24" s="16"/>
      <c r="DW24" s="16"/>
      <c r="DX24" s="16" t="s">
        <v>134</v>
      </c>
      <c r="DY24" s="18" t="s">
        <v>151</v>
      </c>
      <c r="DZ24" s="16"/>
      <c r="EA24" s="16"/>
      <c r="EB24" s="16"/>
      <c r="EC24" s="16"/>
      <c r="ED24" s="16"/>
      <c r="EE24" s="16"/>
    </row>
    <row r="25" spans="1:135" s="19" customFormat="1" ht="13" thickBot="1" x14ac:dyDescent="0.3">
      <c r="A25" s="15">
        <v>43584.500173611108</v>
      </c>
      <c r="B25" s="16" t="s">
        <v>141</v>
      </c>
      <c r="C25" s="22" t="s">
        <v>130</v>
      </c>
      <c r="D25" s="16" t="s">
        <v>142</v>
      </c>
      <c r="E25" s="17">
        <v>200200838</v>
      </c>
      <c r="F25" s="16" t="s">
        <v>143</v>
      </c>
      <c r="G25" s="16">
        <v>737105398</v>
      </c>
      <c r="H25" s="16" t="s">
        <v>133</v>
      </c>
      <c r="I25" s="18" t="s">
        <v>134</v>
      </c>
      <c r="J25" s="16"/>
      <c r="K25" s="16"/>
      <c r="L25" s="16"/>
      <c r="M25" s="16"/>
      <c r="N25" s="16" t="s">
        <v>139</v>
      </c>
      <c r="O25" s="16"/>
      <c r="P25" s="18" t="s">
        <v>134</v>
      </c>
      <c r="Q25" s="16"/>
      <c r="R25" s="16"/>
      <c r="S25" s="16"/>
      <c r="T25" s="16"/>
      <c r="U25" s="16"/>
      <c r="V25" s="16"/>
      <c r="W25" s="16"/>
      <c r="X25" s="16"/>
      <c r="Y25" s="16"/>
      <c r="Z25" s="16" t="s">
        <v>140</v>
      </c>
      <c r="AA25" s="16"/>
      <c r="AB25" s="16" t="s">
        <v>134</v>
      </c>
      <c r="AC25" s="16" t="s">
        <v>139</v>
      </c>
      <c r="AD25" s="16"/>
      <c r="AE25" s="16"/>
      <c r="AF25" s="16"/>
      <c r="AG25" s="16" t="s">
        <v>140</v>
      </c>
      <c r="AH25" s="18" t="s">
        <v>134</v>
      </c>
      <c r="AI25" s="16"/>
      <c r="AJ25" s="16"/>
      <c r="AK25" s="16" t="s">
        <v>139</v>
      </c>
      <c r="AL25" s="16" t="s">
        <v>139</v>
      </c>
      <c r="AM25" s="16"/>
      <c r="AN25" s="16"/>
      <c r="AO25" s="16"/>
      <c r="AP25" s="16"/>
      <c r="AQ25" s="16"/>
      <c r="AR25" s="16"/>
      <c r="AS25" s="16"/>
      <c r="AT25" s="16"/>
      <c r="AU25" s="16" t="s">
        <v>139</v>
      </c>
      <c r="AV25" s="16"/>
      <c r="AW25" s="16" t="s">
        <v>139</v>
      </c>
      <c r="AX25" s="16"/>
      <c r="AY25" s="16"/>
      <c r="AZ25" s="16"/>
      <c r="BA25" s="16"/>
      <c r="BB25" s="16" t="s">
        <v>139</v>
      </c>
      <c r="BC25" s="16"/>
      <c r="BD25" s="16"/>
      <c r="BE25" s="16"/>
      <c r="BF25" s="16"/>
      <c r="BG25" s="16"/>
      <c r="BH25" s="16"/>
      <c r="BI25" s="16"/>
      <c r="BJ25" s="16"/>
      <c r="BK25" s="18" t="s">
        <v>134</v>
      </c>
      <c r="BL25" s="16"/>
      <c r="BM25" s="16"/>
      <c r="BN25" s="16" t="s">
        <v>140</v>
      </c>
      <c r="BO25" s="16"/>
      <c r="BP25" s="16"/>
      <c r="BQ25" s="16" t="s">
        <v>139</v>
      </c>
      <c r="BR25" s="16"/>
      <c r="BS25" s="16"/>
      <c r="BT25" s="16"/>
      <c r="BU25" s="16" t="s">
        <v>139</v>
      </c>
      <c r="BV25" s="16" t="s">
        <v>134</v>
      </c>
      <c r="BW25" s="16" t="s">
        <v>139</v>
      </c>
      <c r="BX25" s="16"/>
      <c r="BY25" s="16" t="s">
        <v>140</v>
      </c>
      <c r="BZ25" s="16"/>
      <c r="CA25" s="16"/>
      <c r="CB25" s="16"/>
      <c r="CC25" s="16"/>
      <c r="CD25" s="16"/>
      <c r="CE25" s="16"/>
      <c r="CF25" s="16"/>
      <c r="CG25" s="16"/>
      <c r="CH25" s="16"/>
      <c r="CI25" s="16" t="s">
        <v>139</v>
      </c>
      <c r="CJ25" s="16"/>
      <c r="CK25" s="16" t="s">
        <v>139</v>
      </c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 t="s">
        <v>139</v>
      </c>
      <c r="CZ25" s="16"/>
      <c r="DA25" s="16"/>
      <c r="DB25" s="16" t="s">
        <v>139</v>
      </c>
      <c r="DC25" s="16"/>
      <c r="DD25" s="16"/>
      <c r="DE25" s="18" t="s">
        <v>134</v>
      </c>
      <c r="DF25" s="16"/>
      <c r="DG25" s="16"/>
      <c r="DH25" s="16"/>
      <c r="DI25" s="16" t="s">
        <v>139</v>
      </c>
      <c r="DJ25" s="16" t="s">
        <v>139</v>
      </c>
      <c r="DK25" s="16" t="s">
        <v>139</v>
      </c>
      <c r="DL25" s="16"/>
      <c r="DM25" s="16" t="s">
        <v>140</v>
      </c>
      <c r="DN25" s="16"/>
      <c r="DO25" s="16"/>
      <c r="DP25" s="16"/>
      <c r="DQ25" s="16"/>
      <c r="DR25" s="16"/>
      <c r="DS25" s="16"/>
      <c r="DT25" s="16"/>
      <c r="DU25" s="16"/>
      <c r="DV25" s="16"/>
      <c r="DW25" s="16" t="s">
        <v>139</v>
      </c>
      <c r="DX25" s="16"/>
      <c r="DY25" s="18" t="s">
        <v>144</v>
      </c>
      <c r="DZ25" s="16"/>
      <c r="EA25" s="16"/>
      <c r="EB25" s="16"/>
      <c r="EC25" s="16"/>
      <c r="ED25" s="16"/>
      <c r="EE25" s="16"/>
    </row>
    <row r="26" spans="1:135" s="19" customFormat="1" ht="13" thickBot="1" x14ac:dyDescent="0.3">
      <c r="A26" s="15">
        <v>43591.497349537036</v>
      </c>
      <c r="B26" s="16" t="s">
        <v>176</v>
      </c>
      <c r="C26" s="22" t="s">
        <v>130</v>
      </c>
      <c r="D26" s="16" t="s">
        <v>219</v>
      </c>
      <c r="E26" s="17">
        <v>200201047</v>
      </c>
      <c r="F26" s="16" t="s">
        <v>177</v>
      </c>
      <c r="G26" s="16">
        <v>849456385</v>
      </c>
      <c r="H26" s="16" t="s">
        <v>133</v>
      </c>
      <c r="I26" s="18" t="s">
        <v>134</v>
      </c>
      <c r="J26" s="16"/>
      <c r="K26" s="16"/>
      <c r="L26" s="16"/>
      <c r="M26" s="16"/>
      <c r="N26" s="18" t="s">
        <v>134</v>
      </c>
      <c r="O26" s="16"/>
      <c r="P26" s="18" t="s">
        <v>134</v>
      </c>
      <c r="Q26" s="16"/>
      <c r="R26" s="16"/>
      <c r="S26" s="18" t="s">
        <v>134</v>
      </c>
      <c r="T26" s="16"/>
      <c r="U26" s="16"/>
      <c r="V26" s="16"/>
      <c r="W26" s="18" t="s">
        <v>134</v>
      </c>
      <c r="X26" s="16"/>
      <c r="Y26" s="16"/>
      <c r="Z26" s="18" t="s">
        <v>134</v>
      </c>
      <c r="AA26" s="16"/>
      <c r="AB26" s="16" t="s">
        <v>134</v>
      </c>
      <c r="AC26" s="18" t="s">
        <v>134</v>
      </c>
      <c r="AD26" s="16"/>
      <c r="AE26" s="16"/>
      <c r="AF26" s="16"/>
      <c r="AG26" s="16" t="s">
        <v>134</v>
      </c>
      <c r="AH26" s="16" t="s">
        <v>134</v>
      </c>
      <c r="AI26" s="18" t="s">
        <v>134</v>
      </c>
      <c r="AJ26" s="16"/>
      <c r="AK26" s="16" t="s">
        <v>134</v>
      </c>
      <c r="AL26" s="18" t="s">
        <v>134</v>
      </c>
      <c r="AM26" s="16"/>
      <c r="AN26" s="16"/>
      <c r="AO26" s="18" t="s">
        <v>134</v>
      </c>
      <c r="AP26" s="16"/>
      <c r="AQ26" s="16"/>
      <c r="AR26" s="16"/>
      <c r="AS26" s="16"/>
      <c r="AT26" s="16"/>
      <c r="AU26" s="18" t="s">
        <v>134</v>
      </c>
      <c r="AV26" s="16"/>
      <c r="AW26" s="18" t="s">
        <v>134</v>
      </c>
      <c r="AX26" s="16"/>
      <c r="AY26" s="16"/>
      <c r="AZ26" s="16"/>
      <c r="BA26" s="16"/>
      <c r="BB26" s="18" t="s">
        <v>134</v>
      </c>
      <c r="BC26" s="16"/>
      <c r="BD26" s="18" t="s">
        <v>134</v>
      </c>
      <c r="BE26" s="16"/>
      <c r="BF26" s="16"/>
      <c r="BG26" s="18" t="s">
        <v>134</v>
      </c>
      <c r="BH26" s="16"/>
      <c r="BI26" s="16"/>
      <c r="BJ26" s="16"/>
      <c r="BK26" s="18" t="s">
        <v>134</v>
      </c>
      <c r="BL26" s="16"/>
      <c r="BM26" s="16"/>
      <c r="BN26" s="18" t="s">
        <v>134</v>
      </c>
      <c r="BO26" s="16"/>
      <c r="BP26" s="16" t="s">
        <v>134</v>
      </c>
      <c r="BQ26" s="18" t="s">
        <v>134</v>
      </c>
      <c r="BR26" s="16"/>
      <c r="BS26" s="16"/>
      <c r="BT26" s="16"/>
      <c r="BU26" s="16" t="s">
        <v>134</v>
      </c>
      <c r="BV26" s="16" t="s">
        <v>134</v>
      </c>
      <c r="BW26" s="18" t="s">
        <v>134</v>
      </c>
      <c r="BX26" s="16"/>
      <c r="BY26" s="16" t="s">
        <v>134</v>
      </c>
      <c r="BZ26" s="18" t="s">
        <v>134</v>
      </c>
      <c r="CA26" s="16"/>
      <c r="CB26" s="16"/>
      <c r="CC26" s="18" t="s">
        <v>134</v>
      </c>
      <c r="CD26" s="16"/>
      <c r="CE26" s="16"/>
      <c r="CF26" s="16"/>
      <c r="CG26" s="16"/>
      <c r="CH26" s="16"/>
      <c r="CI26" s="18" t="s">
        <v>134</v>
      </c>
      <c r="CJ26" s="16"/>
      <c r="CK26" s="18" t="s">
        <v>134</v>
      </c>
      <c r="CL26" s="16"/>
      <c r="CM26" s="16"/>
      <c r="CN26" s="16"/>
      <c r="CO26" s="16"/>
      <c r="CP26" s="18" t="s">
        <v>134</v>
      </c>
      <c r="CQ26" s="16"/>
      <c r="CR26" s="18" t="s">
        <v>134</v>
      </c>
      <c r="CS26" s="16"/>
      <c r="CT26" s="16"/>
      <c r="CU26" s="18" t="s">
        <v>134</v>
      </c>
      <c r="CV26" s="16"/>
      <c r="CW26" s="16"/>
      <c r="CX26" s="16"/>
      <c r="CY26" s="18" t="s">
        <v>134</v>
      </c>
      <c r="CZ26" s="16"/>
      <c r="DA26" s="16"/>
      <c r="DB26" s="18" t="s">
        <v>134</v>
      </c>
      <c r="DC26" s="16"/>
      <c r="DD26" s="16" t="s">
        <v>134</v>
      </c>
      <c r="DE26" s="18" t="s">
        <v>134</v>
      </c>
      <c r="DF26" s="16"/>
      <c r="DG26" s="16"/>
      <c r="DH26" s="16"/>
      <c r="DI26" s="16" t="s">
        <v>134</v>
      </c>
      <c r="DJ26" s="16" t="s">
        <v>134</v>
      </c>
      <c r="DK26" s="18" t="s">
        <v>134</v>
      </c>
      <c r="DL26" s="16"/>
      <c r="DM26" s="16" t="s">
        <v>134</v>
      </c>
      <c r="DN26" s="18" t="s">
        <v>134</v>
      </c>
      <c r="DO26" s="16"/>
      <c r="DP26" s="16"/>
      <c r="DQ26" s="18" t="s">
        <v>134</v>
      </c>
      <c r="DR26" s="16"/>
      <c r="DS26" s="16"/>
      <c r="DT26" s="16"/>
      <c r="DU26" s="16"/>
      <c r="DV26" s="16"/>
      <c r="DW26" s="18" t="s">
        <v>134</v>
      </c>
      <c r="DX26" s="16"/>
      <c r="DY26" s="18" t="s">
        <v>178</v>
      </c>
      <c r="DZ26" s="16"/>
      <c r="EA26" s="16"/>
      <c r="EB26" s="16"/>
      <c r="EC26" s="16"/>
      <c r="ED26" s="16"/>
      <c r="EE26" s="16"/>
    </row>
    <row r="27" spans="1:135" s="19" customFormat="1" ht="13" thickBot="1" x14ac:dyDescent="0.3">
      <c r="A27" s="15">
        <v>43608.236770833333</v>
      </c>
      <c r="B27" s="16" t="s">
        <v>221</v>
      </c>
      <c r="C27" s="22" t="s">
        <v>130</v>
      </c>
      <c r="D27" s="16" t="s">
        <v>222</v>
      </c>
      <c r="E27" s="17">
        <v>200200901</v>
      </c>
      <c r="F27" s="16" t="s">
        <v>223</v>
      </c>
      <c r="G27" s="16">
        <v>834078735</v>
      </c>
      <c r="H27" s="16" t="s">
        <v>133</v>
      </c>
      <c r="I27" s="16" t="s">
        <v>134</v>
      </c>
      <c r="J27" s="16" t="s">
        <v>134</v>
      </c>
      <c r="K27" s="16" t="s">
        <v>134</v>
      </c>
      <c r="L27" s="16" t="s">
        <v>134</v>
      </c>
      <c r="M27" s="18" t="s">
        <v>134</v>
      </c>
      <c r="N27" s="16"/>
      <c r="O27" s="16"/>
      <c r="P27" s="18" t="s">
        <v>134</v>
      </c>
      <c r="Q27" s="16"/>
      <c r="R27" s="16" t="s">
        <v>134</v>
      </c>
      <c r="S27" s="18" t="s">
        <v>134</v>
      </c>
      <c r="T27" s="16"/>
      <c r="U27" s="16"/>
      <c r="V27" s="16"/>
      <c r="W27" s="16"/>
      <c r="X27" s="16"/>
      <c r="Y27" s="16"/>
      <c r="Z27" s="16" t="s">
        <v>134</v>
      </c>
      <c r="AA27" s="16" t="s">
        <v>134</v>
      </c>
      <c r="AB27" s="16" t="s">
        <v>134</v>
      </c>
      <c r="AC27" s="18" t="s">
        <v>134</v>
      </c>
      <c r="AD27" s="16"/>
      <c r="AE27" s="16"/>
      <c r="AF27" s="16"/>
      <c r="AG27" s="16"/>
      <c r="AH27" s="16" t="s">
        <v>134</v>
      </c>
      <c r="AI27" s="18" t="s">
        <v>134</v>
      </c>
      <c r="AJ27" s="16"/>
      <c r="AK27" s="16" t="s">
        <v>134</v>
      </c>
      <c r="AL27" s="18" t="s">
        <v>134</v>
      </c>
      <c r="AM27" s="16"/>
      <c r="AN27" s="16"/>
      <c r="AO27" s="18" t="s">
        <v>134</v>
      </c>
      <c r="AP27" s="16"/>
      <c r="AQ27" s="16"/>
      <c r="AR27" s="16"/>
      <c r="AS27" s="16"/>
      <c r="AT27" s="16"/>
      <c r="AU27" s="16"/>
      <c r="AV27" s="16"/>
      <c r="AW27" s="16"/>
      <c r="AX27" s="16" t="s">
        <v>134</v>
      </c>
      <c r="AY27" s="18" t="s">
        <v>134</v>
      </c>
      <c r="AZ27" s="16"/>
      <c r="BA27" s="16"/>
      <c r="BB27" s="16"/>
      <c r="BC27" s="16"/>
      <c r="BD27" s="18" t="s">
        <v>134</v>
      </c>
      <c r="BE27" s="16"/>
      <c r="BF27" s="16" t="s">
        <v>134</v>
      </c>
      <c r="BG27" s="18" t="s">
        <v>134</v>
      </c>
      <c r="BH27" s="16"/>
      <c r="BI27" s="16"/>
      <c r="BJ27" s="16"/>
      <c r="BK27" s="16"/>
      <c r="BL27" s="16"/>
      <c r="BM27" s="16"/>
      <c r="BN27" s="16" t="s">
        <v>134</v>
      </c>
      <c r="BO27" s="16" t="s">
        <v>134</v>
      </c>
      <c r="BP27" s="16" t="s">
        <v>134</v>
      </c>
      <c r="BQ27" s="18" t="s">
        <v>134</v>
      </c>
      <c r="BR27" s="16"/>
      <c r="BS27" s="16"/>
      <c r="BT27" s="16"/>
      <c r="BU27" s="16"/>
      <c r="BV27" s="16" t="s">
        <v>134</v>
      </c>
      <c r="BW27" s="18" t="s">
        <v>134</v>
      </c>
      <c r="BX27" s="16"/>
      <c r="BY27" s="16" t="s">
        <v>134</v>
      </c>
      <c r="BZ27" s="18" t="s">
        <v>134</v>
      </c>
      <c r="CA27" s="16"/>
      <c r="CB27" s="16"/>
      <c r="CC27" s="18" t="s">
        <v>134</v>
      </c>
      <c r="CD27" s="16"/>
      <c r="CE27" s="16"/>
      <c r="CF27" s="16"/>
      <c r="CG27" s="16"/>
      <c r="CH27" s="16"/>
      <c r="CI27" s="16"/>
      <c r="CJ27" s="16"/>
      <c r="CK27" s="16"/>
      <c r="CL27" s="16" t="s">
        <v>134</v>
      </c>
      <c r="CM27" s="18" t="s">
        <v>134</v>
      </c>
      <c r="CN27" s="16"/>
      <c r="CO27" s="16"/>
      <c r="CP27" s="16"/>
      <c r="CQ27" s="16"/>
      <c r="CR27" s="16" t="s">
        <v>134</v>
      </c>
      <c r="CS27" s="16" t="s">
        <v>134</v>
      </c>
      <c r="CT27" s="16" t="s">
        <v>134</v>
      </c>
      <c r="CU27" s="18" t="s">
        <v>134</v>
      </c>
      <c r="CV27" s="16"/>
      <c r="CW27" s="16"/>
      <c r="CX27" s="16"/>
      <c r="CY27" s="16"/>
      <c r="CZ27" s="16"/>
      <c r="DA27" s="16"/>
      <c r="DB27" s="16" t="s">
        <v>134</v>
      </c>
      <c r="DC27" s="16" t="s">
        <v>134</v>
      </c>
      <c r="DD27" s="16" t="s">
        <v>134</v>
      </c>
      <c r="DE27" s="18" t="s">
        <v>134</v>
      </c>
      <c r="DF27" s="16"/>
      <c r="DG27" s="16"/>
      <c r="DH27" s="16"/>
      <c r="DI27" s="16"/>
      <c r="DJ27" s="16" t="s">
        <v>134</v>
      </c>
      <c r="DK27" s="18" t="s">
        <v>134</v>
      </c>
      <c r="DL27" s="16"/>
      <c r="DM27" s="16" t="s">
        <v>134</v>
      </c>
      <c r="DN27" s="18" t="s">
        <v>134</v>
      </c>
      <c r="DO27" s="16"/>
      <c r="DP27" s="16"/>
      <c r="DQ27" s="18" t="s">
        <v>134</v>
      </c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</row>
    <row r="28" spans="1:135" s="19" customFormat="1" ht="13" thickBot="1" x14ac:dyDescent="0.3">
      <c r="A28" s="15">
        <v>43584.333113425928</v>
      </c>
      <c r="B28" s="16" t="s">
        <v>135</v>
      </c>
      <c r="C28" s="24" t="s">
        <v>136</v>
      </c>
      <c r="D28" s="16" t="s">
        <v>137</v>
      </c>
      <c r="E28" s="17">
        <v>200601105</v>
      </c>
      <c r="F28" s="16" t="s">
        <v>138</v>
      </c>
      <c r="G28" s="16">
        <v>820650040</v>
      </c>
      <c r="H28" s="16" t="s">
        <v>133</v>
      </c>
      <c r="I28" s="16"/>
      <c r="J28" s="16"/>
      <c r="K28" s="16"/>
      <c r="L28" s="16"/>
      <c r="M28" s="16"/>
      <c r="N28" s="16"/>
      <c r="O28" s="16"/>
      <c r="P28" s="16" t="s">
        <v>139</v>
      </c>
      <c r="Q28" s="16"/>
      <c r="R28" s="16"/>
      <c r="S28" s="16"/>
      <c r="T28" s="16"/>
      <c r="U28" s="16"/>
      <c r="V28" s="16"/>
      <c r="W28" s="16"/>
      <c r="X28" s="16"/>
      <c r="Y28" s="16"/>
      <c r="Z28" s="18" t="s">
        <v>134</v>
      </c>
      <c r="AA28" s="16"/>
      <c r="AB28" s="16"/>
      <c r="AC28" s="16"/>
      <c r="AD28" s="16"/>
      <c r="AE28" s="16"/>
      <c r="AF28" s="16"/>
      <c r="AG28" s="16" t="s">
        <v>140</v>
      </c>
      <c r="AH28" s="16" t="s">
        <v>134</v>
      </c>
      <c r="AI28" s="18" t="s">
        <v>134</v>
      </c>
      <c r="AJ28" s="16"/>
      <c r="AK28" s="16" t="s">
        <v>139</v>
      </c>
      <c r="AL28" s="16"/>
      <c r="AM28" s="16"/>
      <c r="AN28" s="16"/>
      <c r="AO28" s="16"/>
      <c r="AP28" s="16"/>
      <c r="AQ28" s="16"/>
      <c r="AR28" s="16"/>
      <c r="AS28" s="16"/>
      <c r="AT28" s="16"/>
      <c r="AU28" s="18" t="s">
        <v>134</v>
      </c>
      <c r="AV28" s="16"/>
      <c r="AW28" s="16" t="s">
        <v>139</v>
      </c>
      <c r="AX28" s="16"/>
      <c r="AY28" s="16"/>
      <c r="AZ28" s="16"/>
      <c r="BA28" s="16"/>
      <c r="BB28" s="16"/>
      <c r="BC28" s="16"/>
      <c r="BD28" s="16" t="s">
        <v>139</v>
      </c>
      <c r="BE28" s="16"/>
      <c r="BF28" s="16"/>
      <c r="BG28" s="16"/>
      <c r="BH28" s="16"/>
      <c r="BI28" s="16"/>
      <c r="BJ28" s="16"/>
      <c r="BK28" s="16"/>
      <c r="BL28" s="16"/>
      <c r="BM28" s="16"/>
      <c r="BN28" s="18" t="s">
        <v>134</v>
      </c>
      <c r="BO28" s="16"/>
      <c r="BP28" s="16"/>
      <c r="BQ28" s="16"/>
      <c r="BR28" s="16"/>
      <c r="BS28" s="16"/>
      <c r="BT28" s="16"/>
      <c r="BU28" s="16" t="s">
        <v>140</v>
      </c>
      <c r="BV28" s="16" t="s">
        <v>134</v>
      </c>
      <c r="BW28" s="18" t="s">
        <v>134</v>
      </c>
      <c r="BX28" s="16"/>
      <c r="BY28" s="16" t="s">
        <v>139</v>
      </c>
      <c r="BZ28" s="16"/>
      <c r="CA28" s="16"/>
      <c r="CB28" s="16"/>
      <c r="CC28" s="16"/>
      <c r="CD28" s="16"/>
      <c r="CE28" s="16"/>
      <c r="CF28" s="16"/>
      <c r="CG28" s="16"/>
      <c r="CH28" s="16"/>
      <c r="CI28" s="18" t="s">
        <v>134</v>
      </c>
      <c r="CJ28" s="16"/>
      <c r="CK28" s="18" t="s">
        <v>134</v>
      </c>
      <c r="CL28" s="16"/>
      <c r="CM28" s="16"/>
      <c r="CN28" s="16"/>
      <c r="CO28" s="16"/>
      <c r="CP28" s="16"/>
      <c r="CQ28" s="16"/>
      <c r="CR28" s="18" t="s">
        <v>134</v>
      </c>
      <c r="CS28" s="16"/>
      <c r="CT28" s="16"/>
      <c r="CU28" s="16"/>
      <c r="CV28" s="16"/>
      <c r="CW28" s="16"/>
      <c r="CX28" s="16"/>
      <c r="CY28" s="16"/>
      <c r="CZ28" s="16"/>
      <c r="DA28" s="16"/>
      <c r="DB28" s="18" t="s">
        <v>134</v>
      </c>
      <c r="DC28" s="16"/>
      <c r="DD28" s="16"/>
      <c r="DE28" s="16"/>
      <c r="DF28" s="16"/>
      <c r="DG28" s="16"/>
      <c r="DH28" s="16"/>
      <c r="DI28" s="16" t="s">
        <v>140</v>
      </c>
      <c r="DJ28" s="16" t="s">
        <v>134</v>
      </c>
      <c r="DK28" s="18" t="s">
        <v>134</v>
      </c>
      <c r="DL28" s="16"/>
      <c r="DM28" s="16" t="s">
        <v>134</v>
      </c>
      <c r="DN28" s="16" t="s">
        <v>139</v>
      </c>
      <c r="DO28" s="16"/>
      <c r="DP28" s="16"/>
      <c r="DQ28" s="16"/>
      <c r="DR28" s="16"/>
      <c r="DS28" s="16"/>
      <c r="DT28" s="16"/>
      <c r="DU28" s="16"/>
      <c r="DV28" s="16"/>
      <c r="DW28" s="18" t="s">
        <v>134</v>
      </c>
      <c r="DX28" s="16"/>
      <c r="DY28" s="18" t="s">
        <v>213</v>
      </c>
      <c r="DZ28" s="16"/>
      <c r="EA28" s="16"/>
      <c r="EB28" s="16"/>
      <c r="EC28" s="16"/>
      <c r="ED28" s="16"/>
      <c r="EE28" s="16"/>
    </row>
    <row r="29" spans="1:135" s="19" customFormat="1" ht="13" thickBot="1" x14ac:dyDescent="0.3">
      <c r="A29" s="15">
        <v>43609.411666666667</v>
      </c>
      <c r="B29" s="16" t="s">
        <v>250</v>
      </c>
      <c r="C29" s="24" t="s">
        <v>136</v>
      </c>
      <c r="D29" s="16" t="s">
        <v>251</v>
      </c>
      <c r="E29" s="17">
        <v>200600705</v>
      </c>
      <c r="F29" s="16" t="s">
        <v>252</v>
      </c>
      <c r="G29" s="16">
        <v>657255885</v>
      </c>
      <c r="H29" s="16" t="s">
        <v>133</v>
      </c>
      <c r="I29" s="16"/>
      <c r="J29" s="16"/>
      <c r="K29" s="16"/>
      <c r="L29" s="16"/>
      <c r="M29" s="16"/>
      <c r="N29" s="16"/>
      <c r="O29" s="16"/>
      <c r="P29" s="18" t="s">
        <v>134</v>
      </c>
      <c r="Q29" s="16"/>
      <c r="R29" s="16"/>
      <c r="S29" s="16"/>
      <c r="T29" s="16"/>
      <c r="U29" s="16"/>
      <c r="V29" s="16"/>
      <c r="W29" s="16"/>
      <c r="X29" s="16"/>
      <c r="Y29" s="16"/>
      <c r="Z29" s="18" t="s">
        <v>134</v>
      </c>
      <c r="AA29" s="16"/>
      <c r="AB29" s="16" t="s">
        <v>140</v>
      </c>
      <c r="AC29" s="18" t="s">
        <v>134</v>
      </c>
      <c r="AD29" s="16"/>
      <c r="AE29" s="16"/>
      <c r="AF29" s="16"/>
      <c r="AG29" s="16" t="s">
        <v>134</v>
      </c>
      <c r="AH29" s="16" t="s">
        <v>134</v>
      </c>
      <c r="AI29" s="18" t="s">
        <v>134</v>
      </c>
      <c r="AJ29" s="16"/>
      <c r="AK29" s="16" t="s">
        <v>134</v>
      </c>
      <c r="AL29" s="18" t="s">
        <v>134</v>
      </c>
      <c r="AM29" s="16"/>
      <c r="AN29" s="16"/>
      <c r="AO29" s="18" t="s">
        <v>134</v>
      </c>
      <c r="AP29" s="16"/>
      <c r="AQ29" s="16"/>
      <c r="AR29" s="16"/>
      <c r="AS29" s="16"/>
      <c r="AT29" s="16"/>
      <c r="AU29" s="18" t="s">
        <v>134</v>
      </c>
      <c r="AV29" s="16"/>
      <c r="AW29" s="16"/>
      <c r="AX29" s="16"/>
      <c r="AY29" s="16"/>
      <c r="AZ29" s="16"/>
      <c r="BA29" s="16"/>
      <c r="BB29" s="16"/>
      <c r="BC29" s="16"/>
      <c r="BD29" s="18" t="s">
        <v>134</v>
      </c>
      <c r="BE29" s="16"/>
      <c r="BF29" s="16"/>
      <c r="BG29" s="16"/>
      <c r="BH29" s="16"/>
      <c r="BI29" s="16"/>
      <c r="BJ29" s="16"/>
      <c r="BK29" s="16"/>
      <c r="BL29" s="16"/>
      <c r="BM29" s="16"/>
      <c r="BN29" s="18" t="s">
        <v>134</v>
      </c>
      <c r="BO29" s="16"/>
      <c r="BP29" s="16" t="s">
        <v>134</v>
      </c>
      <c r="BQ29" s="18" t="s">
        <v>134</v>
      </c>
      <c r="BR29" s="16"/>
      <c r="BS29" s="16"/>
      <c r="BT29" s="16"/>
      <c r="BU29" s="16" t="s">
        <v>134</v>
      </c>
      <c r="BV29" s="16" t="s">
        <v>134</v>
      </c>
      <c r="BW29" s="18" t="s">
        <v>134</v>
      </c>
      <c r="BX29" s="16"/>
      <c r="BY29" s="16" t="s">
        <v>134</v>
      </c>
      <c r="BZ29" s="18" t="s">
        <v>134</v>
      </c>
      <c r="CA29" s="16"/>
      <c r="CB29" s="16"/>
      <c r="CC29" s="18" t="s">
        <v>134</v>
      </c>
      <c r="CD29" s="16"/>
      <c r="CE29" s="16"/>
      <c r="CF29" s="16"/>
      <c r="CG29" s="16"/>
      <c r="CH29" s="16"/>
      <c r="CI29" s="18" t="s">
        <v>134</v>
      </c>
      <c r="CJ29" s="16"/>
      <c r="CK29" s="16"/>
      <c r="CL29" s="16"/>
      <c r="CM29" s="16"/>
      <c r="CN29" s="16"/>
      <c r="CO29" s="16"/>
      <c r="CP29" s="16"/>
      <c r="CQ29" s="16"/>
      <c r="CR29" s="18" t="s">
        <v>134</v>
      </c>
      <c r="CS29" s="16"/>
      <c r="CT29" s="16"/>
      <c r="CU29" s="16"/>
      <c r="CV29" s="16"/>
      <c r="CW29" s="16"/>
      <c r="CX29" s="16"/>
      <c r="CY29" s="16"/>
      <c r="CZ29" s="16"/>
      <c r="DA29" s="16"/>
      <c r="DB29" s="18" t="s">
        <v>134</v>
      </c>
      <c r="DC29" s="16"/>
      <c r="DD29" s="16" t="s">
        <v>140</v>
      </c>
      <c r="DE29" s="18" t="s">
        <v>134</v>
      </c>
      <c r="DF29" s="16"/>
      <c r="DG29" s="16"/>
      <c r="DH29" s="16"/>
      <c r="DI29" s="16" t="s">
        <v>134</v>
      </c>
      <c r="DJ29" s="16" t="s">
        <v>134</v>
      </c>
      <c r="DK29" s="18" t="s">
        <v>134</v>
      </c>
      <c r="DL29" s="16"/>
      <c r="DM29" s="16" t="s">
        <v>134</v>
      </c>
      <c r="DN29" s="18" t="s">
        <v>134</v>
      </c>
      <c r="DO29" s="16"/>
      <c r="DP29" s="16"/>
      <c r="DQ29" s="18" t="s">
        <v>134</v>
      </c>
      <c r="DR29" s="16"/>
      <c r="DS29" s="16"/>
      <c r="DT29" s="16"/>
      <c r="DU29" s="16"/>
      <c r="DV29" s="16"/>
      <c r="DW29" s="18" t="s">
        <v>134</v>
      </c>
      <c r="DX29" s="16"/>
      <c r="DY29" s="16"/>
      <c r="DZ29" s="16"/>
      <c r="EA29" s="16"/>
      <c r="EB29" s="16"/>
      <c r="EC29" s="16"/>
      <c r="ED29" s="16"/>
      <c r="EE29" s="16"/>
    </row>
    <row r="30" spans="1:135" s="19" customFormat="1" ht="13" thickBot="1" x14ac:dyDescent="0.3">
      <c r="A30" s="15">
        <v>43608.369131944448</v>
      </c>
      <c r="B30" s="16" t="s">
        <v>232</v>
      </c>
      <c r="C30" s="24" t="s">
        <v>136</v>
      </c>
      <c r="D30" s="16" t="s">
        <v>233</v>
      </c>
      <c r="E30" s="17">
        <v>200600819</v>
      </c>
      <c r="F30" s="16" t="s">
        <v>234</v>
      </c>
      <c r="G30" s="16">
        <v>713312586</v>
      </c>
      <c r="H30" s="16" t="s">
        <v>133</v>
      </c>
      <c r="I30" s="16"/>
      <c r="J30" s="16" t="s">
        <v>134</v>
      </c>
      <c r="K30" s="16" t="s">
        <v>134</v>
      </c>
      <c r="L30" s="18" t="s">
        <v>134</v>
      </c>
      <c r="M30" s="16"/>
      <c r="N30" s="16"/>
      <c r="O30" s="16"/>
      <c r="P30" s="18" t="s">
        <v>134</v>
      </c>
      <c r="Q30" s="16"/>
      <c r="R30" s="16"/>
      <c r="S30" s="16"/>
      <c r="T30" s="16"/>
      <c r="U30" s="16"/>
      <c r="V30" s="16"/>
      <c r="W30" s="16"/>
      <c r="X30" s="16"/>
      <c r="Y30" s="16"/>
      <c r="Z30" s="16" t="s">
        <v>134</v>
      </c>
      <c r="AA30" s="18" t="s">
        <v>134</v>
      </c>
      <c r="AB30" s="16"/>
      <c r="AC30" s="18" t="s">
        <v>134</v>
      </c>
      <c r="AD30" s="16"/>
      <c r="AE30" s="16"/>
      <c r="AF30" s="16"/>
      <c r="AG30" s="16"/>
      <c r="AH30" s="16" t="s">
        <v>134</v>
      </c>
      <c r="AI30" s="18" t="s">
        <v>134</v>
      </c>
      <c r="AJ30" s="16"/>
      <c r="AK30" s="16" t="s">
        <v>134</v>
      </c>
      <c r="AL30" s="18" t="s">
        <v>134</v>
      </c>
      <c r="AM30" s="16"/>
      <c r="AN30" s="16"/>
      <c r="AO30" s="18" t="s">
        <v>134</v>
      </c>
      <c r="AP30" s="16"/>
      <c r="AQ30" s="16"/>
      <c r="AR30" s="16"/>
      <c r="AS30" s="16"/>
      <c r="AT30" s="16"/>
      <c r="AU30" s="18" t="s">
        <v>134</v>
      </c>
      <c r="AV30" s="16"/>
      <c r="AW30" s="16"/>
      <c r="AX30" s="16" t="s">
        <v>134</v>
      </c>
      <c r="AY30" s="16" t="s">
        <v>134</v>
      </c>
      <c r="AZ30" s="18" t="s">
        <v>134</v>
      </c>
      <c r="BA30" s="16"/>
      <c r="BB30" s="16"/>
      <c r="BC30" s="16"/>
      <c r="BD30" s="18" t="s">
        <v>134</v>
      </c>
      <c r="BE30" s="16"/>
      <c r="BF30" s="16"/>
      <c r="BG30" s="16"/>
      <c r="BH30" s="16"/>
      <c r="BI30" s="16"/>
      <c r="BJ30" s="16"/>
      <c r="BK30" s="16"/>
      <c r="BL30" s="16"/>
      <c r="BM30" s="16"/>
      <c r="BN30" s="16" t="s">
        <v>134</v>
      </c>
      <c r="BO30" s="18" t="s">
        <v>134</v>
      </c>
      <c r="BP30" s="16"/>
      <c r="BQ30" s="18" t="s">
        <v>134</v>
      </c>
      <c r="BR30" s="16"/>
      <c r="BS30" s="16"/>
      <c r="BT30" s="16"/>
      <c r="BU30" s="16"/>
      <c r="BV30" s="16" t="s">
        <v>134</v>
      </c>
      <c r="BW30" s="18" t="s">
        <v>134</v>
      </c>
      <c r="BX30" s="16"/>
      <c r="BY30" s="16" t="s">
        <v>134</v>
      </c>
      <c r="BZ30" s="18" t="s">
        <v>134</v>
      </c>
      <c r="CA30" s="16"/>
      <c r="CB30" s="16"/>
      <c r="CC30" s="18" t="s">
        <v>134</v>
      </c>
      <c r="CD30" s="16"/>
      <c r="CE30" s="16"/>
      <c r="CF30" s="16"/>
      <c r="CG30" s="16"/>
      <c r="CH30" s="16"/>
      <c r="CI30" s="18" t="s">
        <v>134</v>
      </c>
      <c r="CJ30" s="16"/>
      <c r="CK30" s="16"/>
      <c r="CL30" s="16" t="s">
        <v>134</v>
      </c>
      <c r="CM30" s="16" t="s">
        <v>134</v>
      </c>
      <c r="CN30" s="18" t="s">
        <v>134</v>
      </c>
      <c r="CO30" s="16"/>
      <c r="CP30" s="16"/>
      <c r="CQ30" s="16"/>
      <c r="CR30" s="18" t="s">
        <v>134</v>
      </c>
      <c r="CS30" s="16"/>
      <c r="CT30" s="16"/>
      <c r="CU30" s="16"/>
      <c r="CV30" s="16"/>
      <c r="CW30" s="16"/>
      <c r="CX30" s="16"/>
      <c r="CY30" s="16"/>
      <c r="CZ30" s="16"/>
      <c r="DA30" s="16"/>
      <c r="DB30" s="16" t="s">
        <v>134</v>
      </c>
      <c r="DC30" s="18" t="s">
        <v>134</v>
      </c>
      <c r="DD30" s="16"/>
      <c r="DE30" s="18" t="s">
        <v>134</v>
      </c>
      <c r="DF30" s="16"/>
      <c r="DG30" s="16"/>
      <c r="DH30" s="16"/>
      <c r="DI30" s="16"/>
      <c r="DJ30" s="16" t="s">
        <v>134</v>
      </c>
      <c r="DK30" s="18" t="s">
        <v>134</v>
      </c>
      <c r="DL30" s="16"/>
      <c r="DM30" s="16" t="s">
        <v>134</v>
      </c>
      <c r="DN30" s="18" t="s">
        <v>134</v>
      </c>
      <c r="DO30" s="16"/>
      <c r="DP30" s="16"/>
      <c r="DQ30" s="18" t="s">
        <v>134</v>
      </c>
      <c r="DR30" s="16"/>
      <c r="DS30" s="16"/>
      <c r="DT30" s="16"/>
      <c r="DU30" s="16"/>
      <c r="DV30" s="16"/>
      <c r="DW30" s="18" t="s">
        <v>134</v>
      </c>
      <c r="DX30" s="16"/>
      <c r="DY30" s="16"/>
      <c r="DZ30" s="16"/>
      <c r="EA30" s="16"/>
      <c r="EB30" s="16"/>
      <c r="EC30" s="16"/>
      <c r="ED30" s="16"/>
      <c r="EE30" s="16"/>
    </row>
    <row r="31" spans="1:135" s="19" customFormat="1" ht="13" thickBot="1" x14ac:dyDescent="0.3">
      <c r="A31" s="15">
        <v>43608.282881944448</v>
      </c>
      <c r="B31" s="16" t="s">
        <v>224</v>
      </c>
      <c r="C31" s="23" t="s">
        <v>225</v>
      </c>
      <c r="D31" s="16" t="s">
        <v>226</v>
      </c>
      <c r="E31" s="17">
        <v>200600078</v>
      </c>
      <c r="F31" s="16" t="s">
        <v>227</v>
      </c>
      <c r="G31" s="16">
        <v>824448723</v>
      </c>
      <c r="H31" s="16" t="s">
        <v>133</v>
      </c>
      <c r="I31" s="16" t="s">
        <v>134</v>
      </c>
      <c r="J31" s="16" t="s">
        <v>134</v>
      </c>
      <c r="K31" s="18" t="s">
        <v>134</v>
      </c>
      <c r="L31" s="16"/>
      <c r="M31" s="16"/>
      <c r="N31" s="16"/>
      <c r="O31" s="16"/>
      <c r="P31" s="18" t="s">
        <v>134</v>
      </c>
      <c r="Q31" s="16"/>
      <c r="R31" s="16" t="s">
        <v>134</v>
      </c>
      <c r="S31" s="18" t="s">
        <v>134</v>
      </c>
      <c r="T31" s="16"/>
      <c r="U31" s="16"/>
      <c r="V31" s="16"/>
      <c r="W31" s="16"/>
      <c r="X31" s="16"/>
      <c r="Y31" s="16" t="s">
        <v>134</v>
      </c>
      <c r="Z31" s="16" t="s">
        <v>134</v>
      </c>
      <c r="AA31" s="16" t="s">
        <v>134</v>
      </c>
      <c r="AB31" s="18" t="s">
        <v>134</v>
      </c>
      <c r="AC31" s="16"/>
      <c r="AD31" s="16"/>
      <c r="AE31" s="16"/>
      <c r="AF31" s="16"/>
      <c r="AG31" s="16"/>
      <c r="AH31" s="16" t="s">
        <v>134</v>
      </c>
      <c r="AI31" s="18" t="s">
        <v>134</v>
      </c>
      <c r="AJ31" s="16"/>
      <c r="AK31" s="16" t="s">
        <v>134</v>
      </c>
      <c r="AL31" s="18" t="s">
        <v>134</v>
      </c>
      <c r="AM31" s="16"/>
      <c r="AN31" s="16"/>
      <c r="AO31" s="18" t="s">
        <v>134</v>
      </c>
      <c r="AP31" s="16"/>
      <c r="AQ31" s="16"/>
      <c r="AR31" s="16"/>
      <c r="AS31" s="16"/>
      <c r="AT31" s="16"/>
      <c r="AU31" s="18" t="s">
        <v>134</v>
      </c>
      <c r="AV31" s="16"/>
      <c r="AW31" s="16" t="s">
        <v>134</v>
      </c>
      <c r="AX31" s="16" t="s">
        <v>134</v>
      </c>
      <c r="AY31" s="18" t="s">
        <v>134</v>
      </c>
      <c r="AZ31" s="16"/>
      <c r="BA31" s="16"/>
      <c r="BB31" s="16"/>
      <c r="BC31" s="16"/>
      <c r="BD31" s="18" t="s">
        <v>134</v>
      </c>
      <c r="BE31" s="16"/>
      <c r="BF31" s="16" t="s">
        <v>134</v>
      </c>
      <c r="BG31" s="18" t="s">
        <v>134</v>
      </c>
      <c r="BH31" s="16"/>
      <c r="BI31" s="16"/>
      <c r="BJ31" s="16"/>
      <c r="BK31" s="16"/>
      <c r="BL31" s="16"/>
      <c r="BM31" s="16" t="s">
        <v>134</v>
      </c>
      <c r="BN31" s="16" t="s">
        <v>134</v>
      </c>
      <c r="BO31" s="16" t="s">
        <v>134</v>
      </c>
      <c r="BP31" s="18" t="s">
        <v>134</v>
      </c>
      <c r="BQ31" s="16"/>
      <c r="BR31" s="16"/>
      <c r="BS31" s="16"/>
      <c r="BT31" s="16"/>
      <c r="BU31" s="16"/>
      <c r="BV31" s="16" t="s">
        <v>134</v>
      </c>
      <c r="BW31" s="18" t="s">
        <v>134</v>
      </c>
      <c r="BX31" s="16"/>
      <c r="BY31" s="16" t="s">
        <v>134</v>
      </c>
      <c r="BZ31" s="18" t="s">
        <v>134</v>
      </c>
      <c r="CA31" s="16"/>
      <c r="CB31" s="16"/>
      <c r="CC31" s="18" t="s">
        <v>134</v>
      </c>
      <c r="CD31" s="16"/>
      <c r="CE31" s="16"/>
      <c r="CF31" s="16"/>
      <c r="CG31" s="16"/>
      <c r="CH31" s="16"/>
      <c r="CI31" s="18" t="s">
        <v>134</v>
      </c>
      <c r="CJ31" s="16"/>
      <c r="CK31" s="16" t="s">
        <v>134</v>
      </c>
      <c r="CL31" s="16" t="s">
        <v>134</v>
      </c>
      <c r="CM31" s="18" t="s">
        <v>134</v>
      </c>
      <c r="CN31" s="16"/>
      <c r="CO31" s="16"/>
      <c r="CP31" s="16"/>
      <c r="CQ31" s="16"/>
      <c r="CR31" s="18" t="s">
        <v>134</v>
      </c>
      <c r="CS31" s="16"/>
      <c r="CT31" s="16" t="s">
        <v>134</v>
      </c>
      <c r="CU31" s="18" t="s">
        <v>134</v>
      </c>
      <c r="CV31" s="16"/>
      <c r="CW31" s="16"/>
      <c r="CX31" s="16"/>
      <c r="CY31" s="16"/>
      <c r="CZ31" s="16"/>
      <c r="DA31" s="16" t="s">
        <v>134</v>
      </c>
      <c r="DB31" s="16" t="s">
        <v>134</v>
      </c>
      <c r="DC31" s="16" t="s">
        <v>134</v>
      </c>
      <c r="DD31" s="18" t="s">
        <v>134</v>
      </c>
      <c r="DE31" s="16"/>
      <c r="DF31" s="16"/>
      <c r="DG31" s="16"/>
      <c r="DH31" s="16"/>
      <c r="DI31" s="16"/>
      <c r="DJ31" s="16" t="s">
        <v>134</v>
      </c>
      <c r="DK31" s="18" t="s">
        <v>134</v>
      </c>
      <c r="DL31" s="16"/>
      <c r="DM31" s="16" t="s">
        <v>134</v>
      </c>
      <c r="DN31" s="18" t="s">
        <v>134</v>
      </c>
      <c r="DO31" s="16"/>
      <c r="DP31" s="16"/>
      <c r="DQ31" s="18" t="s">
        <v>134</v>
      </c>
      <c r="DR31" s="16"/>
      <c r="DS31" s="16"/>
      <c r="DT31" s="16"/>
      <c r="DU31" s="16"/>
      <c r="DV31" s="16"/>
      <c r="DW31" s="18" t="s">
        <v>134</v>
      </c>
      <c r="DX31" s="16"/>
      <c r="DY31" s="16"/>
      <c r="DZ31" s="16"/>
      <c r="EA31" s="16"/>
      <c r="EB31" s="16"/>
      <c r="EC31" s="16"/>
      <c r="ED31" s="16"/>
      <c r="EE31" s="16"/>
    </row>
    <row r="32" spans="1:135" s="19" customFormat="1" ht="13" thickBot="1" x14ac:dyDescent="0.3">
      <c r="A32" s="15">
        <v>43608.472488425927</v>
      </c>
      <c r="B32" s="16" t="s">
        <v>238</v>
      </c>
      <c r="C32" s="21" t="s">
        <v>239</v>
      </c>
      <c r="D32" s="16" t="s">
        <v>240</v>
      </c>
      <c r="E32" s="17">
        <v>200100567</v>
      </c>
      <c r="F32" s="16" t="s">
        <v>241</v>
      </c>
      <c r="G32" s="16">
        <v>827823562</v>
      </c>
      <c r="H32" s="16" t="s">
        <v>133</v>
      </c>
      <c r="I32" s="16"/>
      <c r="J32" s="16" t="s">
        <v>134</v>
      </c>
      <c r="K32" s="18" t="s">
        <v>134</v>
      </c>
      <c r="L32" s="16"/>
      <c r="M32" s="16"/>
      <c r="N32" s="16"/>
      <c r="O32" s="16"/>
      <c r="P32" s="16"/>
      <c r="Q32" s="18" t="s">
        <v>134</v>
      </c>
      <c r="R32" s="16"/>
      <c r="S32" s="16"/>
      <c r="T32" s="16"/>
      <c r="U32" s="16"/>
      <c r="V32" s="16"/>
      <c r="W32" s="16"/>
      <c r="X32" s="16" t="s">
        <v>134</v>
      </c>
      <c r="Y32" s="16" t="s">
        <v>134</v>
      </c>
      <c r="Z32" s="16" t="s">
        <v>134</v>
      </c>
      <c r="AA32" s="18" t="s">
        <v>134</v>
      </c>
      <c r="AB32" s="16"/>
      <c r="AC32" s="16"/>
      <c r="AD32" s="16"/>
      <c r="AE32" s="16"/>
      <c r="AF32" s="16"/>
      <c r="AG32" s="16"/>
      <c r="AH32" s="18" t="s">
        <v>134</v>
      </c>
      <c r="AI32" s="16"/>
      <c r="AJ32" s="16"/>
      <c r="AK32" s="16"/>
      <c r="AL32" s="16" t="s">
        <v>134</v>
      </c>
      <c r="AM32" s="18" t="s">
        <v>134</v>
      </c>
      <c r="AN32" s="16"/>
      <c r="AO32" s="18" t="s">
        <v>134</v>
      </c>
      <c r="AP32" s="16"/>
      <c r="AQ32" s="16"/>
      <c r="AR32" s="16"/>
      <c r="AS32" s="16" t="s">
        <v>134</v>
      </c>
      <c r="AT32" s="18" t="s">
        <v>134</v>
      </c>
      <c r="AU32" s="16"/>
      <c r="AV32" s="16"/>
      <c r="AW32" s="16"/>
      <c r="AX32" s="16" t="s">
        <v>134</v>
      </c>
      <c r="AY32" s="18" t="s">
        <v>134</v>
      </c>
      <c r="AZ32" s="16"/>
      <c r="BA32" s="16"/>
      <c r="BB32" s="16"/>
      <c r="BC32" s="16"/>
      <c r="BD32" s="16"/>
      <c r="BE32" s="18" t="s">
        <v>134</v>
      </c>
      <c r="BF32" s="16"/>
      <c r="BG32" s="16"/>
      <c r="BH32" s="16"/>
      <c r="BI32" s="16"/>
      <c r="BJ32" s="16"/>
      <c r="BK32" s="16"/>
      <c r="BL32" s="16" t="s">
        <v>134</v>
      </c>
      <c r="BM32" s="16" t="s">
        <v>134</v>
      </c>
      <c r="BN32" s="16" t="s">
        <v>134</v>
      </c>
      <c r="BO32" s="18" t="s">
        <v>134</v>
      </c>
      <c r="BP32" s="16"/>
      <c r="BQ32" s="16"/>
      <c r="BR32" s="16"/>
      <c r="BS32" s="16"/>
      <c r="BT32" s="16"/>
      <c r="BU32" s="16"/>
      <c r="BV32" s="18" t="s">
        <v>134</v>
      </c>
      <c r="BW32" s="16"/>
      <c r="BX32" s="16"/>
      <c r="BY32" s="16"/>
      <c r="BZ32" s="16" t="s">
        <v>134</v>
      </c>
      <c r="CA32" s="18" t="s">
        <v>134</v>
      </c>
      <c r="CB32" s="16"/>
      <c r="CC32" s="18" t="s">
        <v>134</v>
      </c>
      <c r="CD32" s="16"/>
      <c r="CE32" s="16"/>
      <c r="CF32" s="16"/>
      <c r="CG32" s="16" t="s">
        <v>134</v>
      </c>
      <c r="CH32" s="18" t="s">
        <v>134</v>
      </c>
      <c r="CI32" s="16"/>
      <c r="CJ32" s="16"/>
      <c r="CK32" s="16"/>
      <c r="CL32" s="16" t="s">
        <v>134</v>
      </c>
      <c r="CM32" s="18" t="s">
        <v>134</v>
      </c>
      <c r="CN32" s="16"/>
      <c r="CO32" s="16"/>
      <c r="CP32" s="16"/>
      <c r="CQ32" s="16"/>
      <c r="CR32" s="16"/>
      <c r="CS32" s="16" t="s">
        <v>134</v>
      </c>
      <c r="CT32" s="18" t="s">
        <v>134</v>
      </c>
      <c r="CU32" s="16"/>
      <c r="CV32" s="16"/>
      <c r="CW32" s="16"/>
      <c r="CX32" s="16"/>
      <c r="CY32" s="16"/>
      <c r="CZ32" s="16" t="s">
        <v>134</v>
      </c>
      <c r="DA32" s="16" t="s">
        <v>134</v>
      </c>
      <c r="DB32" s="16" t="s">
        <v>134</v>
      </c>
      <c r="DC32" s="18" t="s">
        <v>134</v>
      </c>
      <c r="DD32" s="16"/>
      <c r="DE32" s="16"/>
      <c r="DF32" s="16"/>
      <c r="DG32" s="16"/>
      <c r="DH32" s="16"/>
      <c r="DI32" s="16"/>
      <c r="DJ32" s="18" t="s">
        <v>134</v>
      </c>
      <c r="DK32" s="16"/>
      <c r="DL32" s="16"/>
      <c r="DM32" s="16"/>
      <c r="DN32" s="16" t="s">
        <v>134</v>
      </c>
      <c r="DO32" s="18" t="s">
        <v>134</v>
      </c>
      <c r="DP32" s="16"/>
      <c r="DQ32" s="18" t="s">
        <v>134</v>
      </c>
      <c r="DR32" s="16"/>
      <c r="DS32" s="16"/>
      <c r="DT32" s="16"/>
      <c r="DU32" s="16" t="s">
        <v>134</v>
      </c>
      <c r="DV32" s="18" t="s">
        <v>134</v>
      </c>
      <c r="DW32" s="16"/>
      <c r="DX32" s="16"/>
      <c r="DY32" s="16"/>
      <c r="DZ32" s="16"/>
      <c r="EA32" s="16"/>
      <c r="EB32" s="16"/>
      <c r="EC32" s="16"/>
      <c r="ED32" s="16"/>
      <c r="EE32" s="16"/>
    </row>
    <row r="33" spans="1:128" ht="12.5" x14ac:dyDescent="0.25">
      <c r="A33" s="6"/>
      <c r="B33" s="7"/>
      <c r="C33" s="7"/>
      <c r="D33" s="7"/>
      <c r="E33" s="7"/>
      <c r="F33" s="7"/>
      <c r="G33" s="8"/>
      <c r="H33" s="7"/>
      <c r="I33" s="9"/>
      <c r="P33" s="9"/>
      <c r="W33" s="9"/>
      <c r="Z33" s="9"/>
      <c r="AB33" s="9"/>
      <c r="AC33" s="9"/>
      <c r="AG33" s="9"/>
      <c r="AH33" s="9"/>
      <c r="AI33" s="9"/>
      <c r="AJ33" s="9"/>
      <c r="AL33" s="9"/>
      <c r="AO33" s="9"/>
      <c r="AU33" s="9"/>
      <c r="AW33" s="10"/>
      <c r="BD33" s="10"/>
      <c r="BK33" s="10"/>
      <c r="BN33" s="10"/>
      <c r="BP33" s="10"/>
      <c r="BQ33" s="10"/>
      <c r="BU33" s="10"/>
      <c r="BV33" s="10"/>
      <c r="BW33" s="10"/>
      <c r="BZ33" s="10"/>
      <c r="CC33" s="10"/>
      <c r="CI33" s="10"/>
      <c r="CK33" s="11"/>
      <c r="CP33" s="11"/>
      <c r="CR33" s="11"/>
      <c r="CY33" s="11"/>
      <c r="DB33" s="11"/>
      <c r="DD33" s="11"/>
      <c r="DE33" s="11"/>
      <c r="DI33" s="11"/>
      <c r="DJ33" s="11"/>
      <c r="DK33" s="11"/>
      <c r="DN33" s="11"/>
      <c r="DQ33" s="11"/>
      <c r="DW33" s="11"/>
    </row>
    <row r="34" spans="1:128" ht="12.5" x14ac:dyDescent="0.25">
      <c r="A34" s="6"/>
      <c r="B34" s="7"/>
      <c r="C34" s="7"/>
      <c r="D34" s="7"/>
      <c r="E34" s="7"/>
      <c r="F34" s="7"/>
      <c r="G34" s="8"/>
      <c r="H34" s="7"/>
      <c r="I34" s="9"/>
      <c r="P34" s="9"/>
      <c r="W34" s="9"/>
      <c r="Z34" s="9"/>
      <c r="AB34" s="9"/>
      <c r="AC34" s="9"/>
      <c r="AG34" s="9"/>
      <c r="AH34" s="9"/>
      <c r="AI34" s="9"/>
      <c r="AJ34" s="9"/>
      <c r="AL34" s="9"/>
      <c r="AO34" s="9"/>
      <c r="AU34" s="9"/>
      <c r="AW34" s="10"/>
      <c r="BD34" s="10"/>
      <c r="BK34" s="10"/>
      <c r="BN34" s="10"/>
      <c r="BP34" s="10"/>
      <c r="BQ34" s="10"/>
      <c r="BU34" s="10"/>
      <c r="BV34" s="10"/>
      <c r="BW34" s="10"/>
      <c r="BZ34" s="10"/>
      <c r="CC34" s="10"/>
      <c r="CI34" s="10"/>
      <c r="CK34" s="11"/>
      <c r="CP34" s="11"/>
      <c r="CR34" s="11"/>
      <c r="CY34" s="11"/>
      <c r="DB34" s="11"/>
      <c r="DD34" s="11"/>
      <c r="DE34" s="11"/>
      <c r="DI34" s="11"/>
      <c r="DJ34" s="11"/>
      <c r="DK34" s="11"/>
      <c r="DN34" s="11"/>
      <c r="DQ34" s="11"/>
      <c r="DW34" s="11"/>
    </row>
    <row r="35" spans="1:128" ht="12.5" x14ac:dyDescent="0.25">
      <c r="A35" s="6"/>
      <c r="B35" s="7"/>
      <c r="C35" s="7"/>
      <c r="D35" s="7"/>
      <c r="E35" s="7"/>
      <c r="F35" s="7"/>
      <c r="G35" s="8"/>
      <c r="H35" s="7"/>
      <c r="I35" s="9"/>
      <c r="P35" s="9"/>
      <c r="W35" s="9"/>
      <c r="Z35" s="9"/>
      <c r="AB35" s="9"/>
      <c r="AC35" s="9"/>
      <c r="AG35" s="9"/>
      <c r="AH35" s="9"/>
      <c r="AI35" s="9"/>
      <c r="AJ35" s="9"/>
      <c r="AL35" s="9"/>
      <c r="AO35" s="9"/>
      <c r="AU35" s="9"/>
      <c r="AW35" s="10"/>
      <c r="BD35" s="10"/>
      <c r="BK35" s="10"/>
      <c r="BN35" s="10"/>
      <c r="BP35" s="10"/>
      <c r="BQ35" s="10"/>
      <c r="BU35" s="10"/>
      <c r="BV35" s="10"/>
      <c r="BW35" s="10"/>
      <c r="BZ35" s="10"/>
      <c r="CC35" s="10"/>
      <c r="CI35" s="10"/>
      <c r="CK35" s="11"/>
      <c r="CP35" s="11"/>
      <c r="CR35" s="11"/>
      <c r="CY35" s="11"/>
      <c r="DB35" s="11"/>
      <c r="DD35" s="11"/>
      <c r="DE35" s="11"/>
      <c r="DI35" s="11"/>
      <c r="DJ35" s="11"/>
      <c r="DK35" s="11"/>
      <c r="DN35" s="11"/>
      <c r="DQ35" s="11"/>
      <c r="DW35" s="11"/>
    </row>
    <row r="36" spans="1:128" ht="12.5" x14ac:dyDescent="0.25">
      <c r="A36" s="6"/>
      <c r="B36" s="7"/>
      <c r="C36" s="7"/>
      <c r="D36" s="7"/>
      <c r="E36" s="7"/>
      <c r="F36" s="7"/>
      <c r="G36" s="8"/>
      <c r="H36" s="7"/>
      <c r="I36" s="9"/>
      <c r="P36" s="9"/>
      <c r="W36" s="9"/>
      <c r="Z36" s="9"/>
      <c r="AB36" s="9"/>
      <c r="AC36" s="9"/>
      <c r="AG36" s="9"/>
      <c r="AH36" s="9"/>
      <c r="AI36" s="9"/>
      <c r="AJ36" s="9"/>
      <c r="AL36" s="9"/>
      <c r="AO36" s="9"/>
      <c r="AU36" s="9"/>
      <c r="AW36" s="10"/>
      <c r="BD36" s="10"/>
      <c r="BK36" s="10"/>
      <c r="BN36" s="10"/>
      <c r="BP36" s="10"/>
      <c r="BQ36" s="10"/>
      <c r="BU36" s="10"/>
      <c r="BV36" s="10"/>
      <c r="BW36" s="10"/>
      <c r="BZ36" s="10"/>
      <c r="CC36" s="10"/>
      <c r="CI36" s="10"/>
      <c r="CK36" s="11"/>
      <c r="CP36" s="11"/>
      <c r="CR36" s="11"/>
      <c r="CY36" s="11"/>
      <c r="DB36" s="11"/>
      <c r="DD36" s="11"/>
      <c r="DE36" s="11"/>
      <c r="DI36" s="11"/>
      <c r="DJ36" s="11"/>
      <c r="DK36" s="11"/>
      <c r="DN36" s="11"/>
      <c r="DQ36" s="11"/>
      <c r="DW36" s="11"/>
    </row>
    <row r="37" spans="1:128" ht="12.5" x14ac:dyDescent="0.25">
      <c r="A37" s="6"/>
      <c r="B37" s="7"/>
      <c r="C37" s="7"/>
      <c r="D37" s="7"/>
      <c r="E37" s="7"/>
      <c r="F37" s="7"/>
      <c r="G37" s="8"/>
      <c r="H37" s="7"/>
      <c r="I37" s="9"/>
      <c r="P37" s="9"/>
      <c r="W37" s="9"/>
      <c r="Z37" s="9"/>
      <c r="AB37" s="9"/>
      <c r="AC37" s="9"/>
      <c r="AG37" s="9"/>
      <c r="AH37" s="9"/>
      <c r="AI37" s="9"/>
      <c r="AJ37" s="9"/>
      <c r="AL37" s="9"/>
      <c r="AO37" s="9"/>
      <c r="AU37" s="9"/>
      <c r="AW37" s="10"/>
      <c r="BD37" s="10"/>
      <c r="BK37" s="10"/>
      <c r="BN37" s="10"/>
      <c r="BP37" s="10"/>
      <c r="BQ37" s="10"/>
      <c r="BU37" s="10"/>
      <c r="BV37" s="10"/>
      <c r="BW37" s="10"/>
      <c r="BZ37" s="10"/>
      <c r="CC37" s="10"/>
      <c r="CI37" s="10"/>
      <c r="CK37" s="11"/>
      <c r="CP37" s="11"/>
      <c r="CR37" s="11"/>
      <c r="CY37" s="11"/>
      <c r="DB37" s="11"/>
      <c r="DD37" s="11"/>
      <c r="DE37" s="11"/>
      <c r="DI37" s="11"/>
      <c r="DJ37" s="11"/>
      <c r="DK37" s="11"/>
      <c r="DN37" s="11"/>
      <c r="DQ37" s="11"/>
      <c r="DW37" s="11"/>
    </row>
    <row r="38" spans="1:128" ht="12.5" x14ac:dyDescent="0.25">
      <c r="A38" s="6"/>
      <c r="B38" s="7"/>
      <c r="C38" s="7"/>
      <c r="D38" s="7"/>
      <c r="E38" s="7"/>
      <c r="F38" s="7"/>
      <c r="G38" s="8"/>
      <c r="H38" s="7"/>
      <c r="I38" s="9"/>
      <c r="P38" s="9"/>
      <c r="W38" s="9"/>
      <c r="Z38" s="9"/>
      <c r="AB38" s="9"/>
      <c r="AC38" s="9"/>
      <c r="AG38" s="9"/>
      <c r="AH38" s="9"/>
      <c r="AI38" s="9"/>
      <c r="AJ38" s="9"/>
      <c r="AL38" s="9"/>
      <c r="AO38" s="9"/>
      <c r="AU38" s="9"/>
      <c r="AW38" s="10"/>
      <c r="BD38" s="10"/>
      <c r="BK38" s="10"/>
      <c r="BN38" s="10"/>
      <c r="BP38" s="10"/>
      <c r="BQ38" s="10"/>
      <c r="BU38" s="10"/>
      <c r="BV38" s="10"/>
      <c r="BW38" s="10"/>
      <c r="BZ38" s="10"/>
      <c r="CC38" s="10"/>
      <c r="CI38" s="10"/>
      <c r="CK38" s="11"/>
      <c r="CP38" s="11"/>
      <c r="CR38" s="11"/>
      <c r="CY38" s="11"/>
      <c r="DB38" s="11"/>
      <c r="DD38" s="11"/>
      <c r="DE38" s="11"/>
      <c r="DI38" s="11"/>
      <c r="DJ38" s="11"/>
      <c r="DK38" s="11"/>
      <c r="DN38" s="11"/>
      <c r="DQ38" s="11"/>
      <c r="DW38" s="11"/>
    </row>
    <row r="39" spans="1:128" ht="12.5" x14ac:dyDescent="0.25">
      <c r="A39" s="6"/>
      <c r="B39" s="7"/>
      <c r="C39" s="7"/>
      <c r="D39" s="7"/>
      <c r="E39" s="7"/>
      <c r="F39" s="7"/>
      <c r="G39" s="8"/>
      <c r="H39" s="7"/>
      <c r="I39" s="9"/>
      <c r="P39" s="9"/>
      <c r="W39" s="9"/>
      <c r="Z39" s="9"/>
      <c r="AB39" s="9"/>
      <c r="AC39" s="9"/>
      <c r="AG39" s="9"/>
      <c r="AH39" s="9"/>
      <c r="AI39" s="9"/>
      <c r="AJ39" s="9"/>
      <c r="AL39" s="9"/>
      <c r="AO39" s="9"/>
      <c r="AU39" s="9"/>
      <c r="AW39" s="10"/>
      <c r="BD39" s="10"/>
      <c r="BK39" s="10"/>
      <c r="BN39" s="10"/>
      <c r="BP39" s="10"/>
      <c r="BQ39" s="10"/>
      <c r="BU39" s="10"/>
      <c r="BV39" s="10"/>
      <c r="BW39" s="10"/>
      <c r="BZ39" s="10"/>
      <c r="CC39" s="10"/>
      <c r="CI39" s="10"/>
      <c r="CK39" s="11"/>
      <c r="CP39" s="11"/>
      <c r="CR39" s="11"/>
      <c r="CY39" s="11"/>
      <c r="DB39" s="11"/>
      <c r="DD39" s="11"/>
      <c r="DE39" s="11"/>
      <c r="DI39" s="11"/>
      <c r="DJ39" s="11"/>
      <c r="DK39" s="11"/>
      <c r="DN39" s="11"/>
      <c r="DQ39" s="11"/>
      <c r="DW39" s="11"/>
    </row>
    <row r="40" spans="1:128" ht="12.5" x14ac:dyDescent="0.25">
      <c r="A40" s="6"/>
      <c r="B40" s="7"/>
      <c r="C40" s="7"/>
      <c r="D40" s="7"/>
      <c r="E40" s="7"/>
      <c r="F40" s="7"/>
      <c r="G40" s="8"/>
      <c r="H40" s="7"/>
      <c r="I40" s="9"/>
      <c r="P40" s="9"/>
      <c r="W40" s="9"/>
      <c r="Z40" s="9"/>
      <c r="AB40" s="9"/>
      <c r="AC40" s="9"/>
      <c r="AG40" s="9"/>
      <c r="AH40" s="9"/>
      <c r="AI40" s="9"/>
      <c r="AJ40" s="9"/>
      <c r="AL40" s="9"/>
      <c r="AO40" s="9"/>
      <c r="AU40" s="9"/>
      <c r="AW40" s="10"/>
      <c r="BD40" s="10"/>
      <c r="BK40" s="10"/>
      <c r="BN40" s="10"/>
      <c r="BP40" s="10"/>
      <c r="BQ40" s="10"/>
      <c r="BU40" s="10"/>
      <c r="BV40" s="10"/>
      <c r="BW40" s="10"/>
      <c r="BZ40" s="10"/>
      <c r="CC40" s="10"/>
      <c r="CI40" s="10"/>
      <c r="CK40" s="11"/>
      <c r="CP40" s="11"/>
      <c r="CR40" s="11"/>
      <c r="CY40" s="11"/>
      <c r="DB40" s="11"/>
      <c r="DD40" s="11"/>
      <c r="DE40" s="11"/>
      <c r="DI40" s="11"/>
      <c r="DJ40" s="11"/>
      <c r="DK40" s="11"/>
      <c r="DN40" s="11"/>
      <c r="DQ40" s="11"/>
      <c r="DW40" s="11"/>
    </row>
    <row r="43" spans="1:128" s="20" customFormat="1" ht="15.75" customHeight="1" x14ac:dyDescent="0.25"/>
    <row r="44" spans="1:128" ht="15.75" hidden="1" customHeight="1" x14ac:dyDescent="0.3">
      <c r="B44" s="25" t="s">
        <v>153</v>
      </c>
      <c r="C44" s="1">
        <f>COUNTIF(C$2:C$43, "Alfred Nzo East")</f>
        <v>12</v>
      </c>
      <c r="H44" s="12" t="s">
        <v>134</v>
      </c>
      <c r="I44" s="13">
        <f t="shared" ref="I44:AN44" si="0">COUNTIF(I$2:I$43, "According to teaching plan")</f>
        <v>15</v>
      </c>
      <c r="J44" s="13">
        <f t="shared" si="0"/>
        <v>11</v>
      </c>
      <c r="K44" s="13">
        <f t="shared" si="0"/>
        <v>5</v>
      </c>
      <c r="L44" s="13">
        <f t="shared" si="0"/>
        <v>2</v>
      </c>
      <c r="M44" s="13">
        <f t="shared" si="0"/>
        <v>1</v>
      </c>
      <c r="N44" s="13">
        <f t="shared" si="0"/>
        <v>7</v>
      </c>
      <c r="O44" s="13">
        <f t="shared" si="0"/>
        <v>0</v>
      </c>
      <c r="P44" s="13">
        <f t="shared" si="0"/>
        <v>20</v>
      </c>
      <c r="Q44" s="13">
        <f t="shared" si="0"/>
        <v>5</v>
      </c>
      <c r="R44" s="13">
        <f t="shared" si="0"/>
        <v>7</v>
      </c>
      <c r="S44" s="13">
        <f t="shared" si="0"/>
        <v>6</v>
      </c>
      <c r="T44" s="13">
        <f t="shared" si="0"/>
        <v>0</v>
      </c>
      <c r="U44" s="13">
        <f t="shared" si="0"/>
        <v>0</v>
      </c>
      <c r="V44" s="13">
        <f t="shared" si="0"/>
        <v>1</v>
      </c>
      <c r="W44" s="13">
        <f t="shared" si="0"/>
        <v>9</v>
      </c>
      <c r="X44" s="13">
        <f t="shared" si="0"/>
        <v>4</v>
      </c>
      <c r="Y44" s="13">
        <f t="shared" si="0"/>
        <v>5</v>
      </c>
      <c r="Z44" s="13">
        <f t="shared" si="0"/>
        <v>15</v>
      </c>
      <c r="AA44" s="13">
        <f t="shared" si="0"/>
        <v>11</v>
      </c>
      <c r="AB44" s="13">
        <f t="shared" si="0"/>
        <v>13</v>
      </c>
      <c r="AC44" s="13">
        <f t="shared" si="0"/>
        <v>15</v>
      </c>
      <c r="AD44" s="13">
        <f t="shared" si="0"/>
        <v>1</v>
      </c>
      <c r="AE44" s="13">
        <f t="shared" si="0"/>
        <v>2</v>
      </c>
      <c r="AF44" s="13">
        <f t="shared" si="0"/>
        <v>5</v>
      </c>
      <c r="AG44" s="13">
        <f t="shared" si="0"/>
        <v>10</v>
      </c>
      <c r="AH44" s="13">
        <f t="shared" si="0"/>
        <v>24</v>
      </c>
      <c r="AI44" s="13">
        <f t="shared" si="0"/>
        <v>20</v>
      </c>
      <c r="AJ44" s="13">
        <f t="shared" si="0"/>
        <v>1</v>
      </c>
      <c r="AK44" s="13">
        <f t="shared" si="0"/>
        <v>14</v>
      </c>
      <c r="AL44" s="13">
        <f t="shared" si="0"/>
        <v>20</v>
      </c>
      <c r="AM44" s="13">
        <f t="shared" si="0"/>
        <v>3</v>
      </c>
      <c r="AN44" s="13">
        <f t="shared" si="0"/>
        <v>2</v>
      </c>
      <c r="AO44" s="13">
        <f t="shared" ref="AO44:BT44" si="1">COUNTIF(AO$2:AO$43, "According to teaching plan")</f>
        <v>19</v>
      </c>
      <c r="AP44" s="13">
        <f t="shared" si="1"/>
        <v>0</v>
      </c>
      <c r="AQ44" s="13">
        <f t="shared" si="1"/>
        <v>0</v>
      </c>
      <c r="AR44" s="13">
        <f t="shared" si="1"/>
        <v>0</v>
      </c>
      <c r="AS44" s="13">
        <f t="shared" si="1"/>
        <v>5</v>
      </c>
      <c r="AT44" s="13">
        <f t="shared" si="1"/>
        <v>4</v>
      </c>
      <c r="AU44" s="13">
        <f t="shared" si="1"/>
        <v>14</v>
      </c>
      <c r="AV44" s="13">
        <f t="shared" si="1"/>
        <v>3</v>
      </c>
      <c r="AW44" s="13">
        <f t="shared" si="1"/>
        <v>14</v>
      </c>
      <c r="AX44" s="13">
        <f t="shared" si="1"/>
        <v>11</v>
      </c>
      <c r="AY44" s="13">
        <f t="shared" si="1"/>
        <v>5</v>
      </c>
      <c r="AZ44" s="13">
        <f t="shared" si="1"/>
        <v>1</v>
      </c>
      <c r="BA44" s="13">
        <f t="shared" si="1"/>
        <v>0</v>
      </c>
      <c r="BB44" s="13">
        <f t="shared" si="1"/>
        <v>8</v>
      </c>
      <c r="BC44" s="13">
        <f t="shared" si="1"/>
        <v>0</v>
      </c>
      <c r="BD44" s="13">
        <f t="shared" si="1"/>
        <v>17</v>
      </c>
      <c r="BE44" s="13">
        <f t="shared" si="1"/>
        <v>4</v>
      </c>
      <c r="BF44" s="13">
        <f t="shared" si="1"/>
        <v>8</v>
      </c>
      <c r="BG44" s="13">
        <f t="shared" si="1"/>
        <v>7</v>
      </c>
      <c r="BH44" s="13">
        <f t="shared" si="1"/>
        <v>0</v>
      </c>
      <c r="BI44" s="13">
        <f t="shared" si="1"/>
        <v>0</v>
      </c>
      <c r="BJ44" s="13">
        <f t="shared" si="1"/>
        <v>1</v>
      </c>
      <c r="BK44" s="13">
        <f t="shared" si="1"/>
        <v>10</v>
      </c>
      <c r="BL44" s="13">
        <f t="shared" si="1"/>
        <v>3</v>
      </c>
      <c r="BM44" s="13">
        <f t="shared" si="1"/>
        <v>6</v>
      </c>
      <c r="BN44" s="13">
        <f t="shared" si="1"/>
        <v>14</v>
      </c>
      <c r="BO44" s="13">
        <f t="shared" si="1"/>
        <v>11</v>
      </c>
      <c r="BP44" s="13">
        <f t="shared" si="1"/>
        <v>15</v>
      </c>
      <c r="BQ44" s="13">
        <f t="shared" si="1"/>
        <v>15</v>
      </c>
      <c r="BR44" s="13">
        <f t="shared" si="1"/>
        <v>2</v>
      </c>
      <c r="BS44" s="13">
        <f t="shared" si="1"/>
        <v>2</v>
      </c>
      <c r="BT44" s="13">
        <f t="shared" si="1"/>
        <v>5</v>
      </c>
      <c r="BU44" s="13">
        <f t="shared" ref="BU44:CZ44" si="2">COUNTIF(BU$2:BU$43, "According to teaching plan")</f>
        <v>10</v>
      </c>
      <c r="BV44" s="13">
        <f t="shared" si="2"/>
        <v>24</v>
      </c>
      <c r="BW44" s="13">
        <f t="shared" si="2"/>
        <v>18</v>
      </c>
      <c r="BX44" s="13">
        <f t="shared" si="2"/>
        <v>1</v>
      </c>
      <c r="BY44" s="13">
        <f t="shared" si="2"/>
        <v>15</v>
      </c>
      <c r="BZ44" s="13">
        <f t="shared" si="2"/>
        <v>22</v>
      </c>
      <c r="CA44" s="13">
        <f t="shared" si="2"/>
        <v>4</v>
      </c>
      <c r="CB44" s="13">
        <f t="shared" si="2"/>
        <v>2</v>
      </c>
      <c r="CC44" s="13">
        <f t="shared" si="2"/>
        <v>18</v>
      </c>
      <c r="CD44" s="13">
        <f t="shared" si="2"/>
        <v>0</v>
      </c>
      <c r="CE44" s="13">
        <f t="shared" si="2"/>
        <v>0</v>
      </c>
      <c r="CF44" s="13">
        <f t="shared" si="2"/>
        <v>0</v>
      </c>
      <c r="CG44" s="13">
        <f t="shared" si="2"/>
        <v>4</v>
      </c>
      <c r="CH44" s="13">
        <f t="shared" si="2"/>
        <v>3</v>
      </c>
      <c r="CI44" s="13">
        <f t="shared" si="2"/>
        <v>14</v>
      </c>
      <c r="CJ44" s="13">
        <f t="shared" si="2"/>
        <v>3</v>
      </c>
      <c r="CK44" s="13">
        <f t="shared" si="2"/>
        <v>16</v>
      </c>
      <c r="CL44" s="13">
        <f t="shared" si="2"/>
        <v>11</v>
      </c>
      <c r="CM44" s="13">
        <f t="shared" si="2"/>
        <v>5</v>
      </c>
      <c r="CN44" s="13">
        <f t="shared" si="2"/>
        <v>1</v>
      </c>
      <c r="CO44" s="13">
        <f t="shared" si="2"/>
        <v>0</v>
      </c>
      <c r="CP44" s="13">
        <f t="shared" si="2"/>
        <v>10</v>
      </c>
      <c r="CQ44" s="13">
        <f t="shared" si="2"/>
        <v>0</v>
      </c>
      <c r="CR44" s="13">
        <f t="shared" si="2"/>
        <v>21</v>
      </c>
      <c r="CS44" s="13">
        <f t="shared" si="2"/>
        <v>6</v>
      </c>
      <c r="CT44" s="13">
        <f t="shared" si="2"/>
        <v>10</v>
      </c>
      <c r="CU44" s="13">
        <f t="shared" si="2"/>
        <v>8</v>
      </c>
      <c r="CV44" s="13">
        <f t="shared" si="2"/>
        <v>0</v>
      </c>
      <c r="CW44" s="13">
        <f t="shared" si="2"/>
        <v>0</v>
      </c>
      <c r="CX44" s="13">
        <f t="shared" si="2"/>
        <v>1</v>
      </c>
      <c r="CY44" s="13">
        <f t="shared" si="2"/>
        <v>10</v>
      </c>
      <c r="CZ44" s="13">
        <f t="shared" si="2"/>
        <v>3</v>
      </c>
      <c r="DA44" s="13">
        <f t="shared" ref="DA44:DX44" si="3">COUNTIF(DA$2:DA$43, "According to teaching plan")</f>
        <v>7</v>
      </c>
      <c r="DB44" s="13">
        <f t="shared" si="3"/>
        <v>16</v>
      </c>
      <c r="DC44" s="13">
        <f t="shared" si="3"/>
        <v>10</v>
      </c>
      <c r="DD44" s="13">
        <f t="shared" si="3"/>
        <v>13</v>
      </c>
      <c r="DE44" s="13">
        <f t="shared" si="3"/>
        <v>16</v>
      </c>
      <c r="DF44" s="13">
        <f t="shared" si="3"/>
        <v>2</v>
      </c>
      <c r="DG44" s="13">
        <f t="shared" si="3"/>
        <v>1</v>
      </c>
      <c r="DH44" s="13">
        <f t="shared" si="3"/>
        <v>5</v>
      </c>
      <c r="DI44" s="13">
        <f t="shared" si="3"/>
        <v>13</v>
      </c>
      <c r="DJ44" s="13">
        <f t="shared" si="3"/>
        <v>25</v>
      </c>
      <c r="DK44" s="13">
        <f t="shared" si="3"/>
        <v>21</v>
      </c>
      <c r="DL44" s="13">
        <f t="shared" si="3"/>
        <v>1</v>
      </c>
      <c r="DM44" s="13">
        <f t="shared" si="3"/>
        <v>19</v>
      </c>
      <c r="DN44" s="13">
        <f t="shared" si="3"/>
        <v>24</v>
      </c>
      <c r="DO44" s="13">
        <f t="shared" si="3"/>
        <v>3</v>
      </c>
      <c r="DP44" s="13">
        <f t="shared" si="3"/>
        <v>2</v>
      </c>
      <c r="DQ44" s="13">
        <f t="shared" si="3"/>
        <v>22</v>
      </c>
      <c r="DR44" s="13">
        <f t="shared" si="3"/>
        <v>0</v>
      </c>
      <c r="DS44" s="13">
        <f t="shared" si="3"/>
        <v>0</v>
      </c>
      <c r="DT44" s="13">
        <f t="shared" si="3"/>
        <v>0</v>
      </c>
      <c r="DU44" s="13">
        <f t="shared" si="3"/>
        <v>4</v>
      </c>
      <c r="DV44" s="13">
        <f t="shared" si="3"/>
        <v>3</v>
      </c>
      <c r="DW44" s="13">
        <f t="shared" si="3"/>
        <v>13</v>
      </c>
      <c r="DX44" s="13">
        <f t="shared" si="3"/>
        <v>3</v>
      </c>
    </row>
    <row r="45" spans="1:128" ht="15.75" hidden="1" customHeight="1" x14ac:dyDescent="0.3">
      <c r="B45" s="25" t="s">
        <v>253</v>
      </c>
      <c r="C45" s="1">
        <f>COUNTIF(C$2:C$43, "Alfred Nzo West")</f>
        <v>0</v>
      </c>
      <c r="H45" s="12" t="s">
        <v>139</v>
      </c>
      <c r="I45" s="13">
        <f t="shared" ref="I45:AN45" si="4">COUNTIF(I$2:I$43, "±1 week behind")</f>
        <v>3</v>
      </c>
      <c r="J45" s="13">
        <f t="shared" si="4"/>
        <v>0</v>
      </c>
      <c r="K45" s="13">
        <f t="shared" si="4"/>
        <v>0</v>
      </c>
      <c r="L45" s="13">
        <f t="shared" si="4"/>
        <v>0</v>
      </c>
      <c r="M45" s="13">
        <f t="shared" si="4"/>
        <v>0</v>
      </c>
      <c r="N45" s="13">
        <f t="shared" si="4"/>
        <v>2</v>
      </c>
      <c r="O45" s="13">
        <f t="shared" si="4"/>
        <v>0</v>
      </c>
      <c r="P45" s="13">
        <f t="shared" si="4"/>
        <v>3</v>
      </c>
      <c r="Q45" s="13">
        <f t="shared" si="4"/>
        <v>0</v>
      </c>
      <c r="R45" s="13">
        <f t="shared" si="4"/>
        <v>3</v>
      </c>
      <c r="S45" s="13">
        <f t="shared" si="4"/>
        <v>0</v>
      </c>
      <c r="T45" s="13">
        <f t="shared" si="4"/>
        <v>0</v>
      </c>
      <c r="U45" s="13">
        <f t="shared" si="4"/>
        <v>0</v>
      </c>
      <c r="V45" s="13">
        <f t="shared" si="4"/>
        <v>0</v>
      </c>
      <c r="W45" s="13">
        <f t="shared" si="4"/>
        <v>1</v>
      </c>
      <c r="X45" s="13">
        <f t="shared" si="4"/>
        <v>0</v>
      </c>
      <c r="Y45" s="13">
        <f t="shared" si="4"/>
        <v>2</v>
      </c>
      <c r="Z45" s="13">
        <f t="shared" si="4"/>
        <v>4</v>
      </c>
      <c r="AA45" s="13">
        <f t="shared" si="4"/>
        <v>0</v>
      </c>
      <c r="AB45" s="13">
        <f t="shared" si="4"/>
        <v>4</v>
      </c>
      <c r="AC45" s="13">
        <f t="shared" si="4"/>
        <v>2</v>
      </c>
      <c r="AD45" s="13">
        <f t="shared" si="4"/>
        <v>0</v>
      </c>
      <c r="AE45" s="13">
        <f t="shared" si="4"/>
        <v>0</v>
      </c>
      <c r="AF45" s="13">
        <f t="shared" si="4"/>
        <v>1</v>
      </c>
      <c r="AG45" s="13">
        <f t="shared" si="4"/>
        <v>3</v>
      </c>
      <c r="AH45" s="13">
        <f t="shared" si="4"/>
        <v>5</v>
      </c>
      <c r="AI45" s="13">
        <f t="shared" si="4"/>
        <v>4</v>
      </c>
      <c r="AJ45" s="13">
        <f t="shared" si="4"/>
        <v>0</v>
      </c>
      <c r="AK45" s="13">
        <f t="shared" si="4"/>
        <v>4</v>
      </c>
      <c r="AL45" s="13">
        <f t="shared" si="4"/>
        <v>7</v>
      </c>
      <c r="AM45" s="13">
        <f t="shared" si="4"/>
        <v>1</v>
      </c>
      <c r="AN45" s="13">
        <f t="shared" si="4"/>
        <v>0</v>
      </c>
      <c r="AO45" s="13">
        <f t="shared" ref="AO45:BT45" si="5">COUNTIF(AO$2:AO$43, "±1 week behind")</f>
        <v>3</v>
      </c>
      <c r="AP45" s="13">
        <f t="shared" si="5"/>
        <v>0</v>
      </c>
      <c r="AQ45" s="13">
        <f t="shared" si="5"/>
        <v>0</v>
      </c>
      <c r="AR45" s="13">
        <f t="shared" si="5"/>
        <v>0</v>
      </c>
      <c r="AS45" s="13">
        <f t="shared" si="5"/>
        <v>0</v>
      </c>
      <c r="AT45" s="13">
        <f t="shared" si="5"/>
        <v>0</v>
      </c>
      <c r="AU45" s="13">
        <f t="shared" si="5"/>
        <v>2</v>
      </c>
      <c r="AV45" s="13">
        <f t="shared" si="5"/>
        <v>0</v>
      </c>
      <c r="AW45" s="13">
        <f t="shared" si="5"/>
        <v>3</v>
      </c>
      <c r="AX45" s="13">
        <f t="shared" si="5"/>
        <v>0</v>
      </c>
      <c r="AY45" s="13">
        <f t="shared" si="5"/>
        <v>0</v>
      </c>
      <c r="AZ45" s="13">
        <f t="shared" si="5"/>
        <v>0</v>
      </c>
      <c r="BA45" s="13">
        <f t="shared" si="5"/>
        <v>0</v>
      </c>
      <c r="BB45" s="13">
        <f t="shared" si="5"/>
        <v>2</v>
      </c>
      <c r="BC45" s="13">
        <f t="shared" si="5"/>
        <v>0</v>
      </c>
      <c r="BD45" s="13">
        <f t="shared" si="5"/>
        <v>4</v>
      </c>
      <c r="BE45" s="13">
        <f t="shared" si="5"/>
        <v>1</v>
      </c>
      <c r="BF45" s="13">
        <f t="shared" si="5"/>
        <v>2</v>
      </c>
      <c r="BG45" s="13">
        <f t="shared" si="5"/>
        <v>1</v>
      </c>
      <c r="BH45" s="13">
        <f t="shared" si="5"/>
        <v>0</v>
      </c>
      <c r="BI45" s="13">
        <f t="shared" si="5"/>
        <v>0</v>
      </c>
      <c r="BJ45" s="13">
        <f t="shared" si="5"/>
        <v>0</v>
      </c>
      <c r="BK45" s="13">
        <f t="shared" si="5"/>
        <v>0</v>
      </c>
      <c r="BL45" s="13">
        <f t="shared" si="5"/>
        <v>2</v>
      </c>
      <c r="BM45" s="13">
        <f t="shared" si="5"/>
        <v>2</v>
      </c>
      <c r="BN45" s="13">
        <f t="shared" si="5"/>
        <v>6</v>
      </c>
      <c r="BO45" s="13">
        <f t="shared" si="5"/>
        <v>0</v>
      </c>
      <c r="BP45" s="13">
        <f t="shared" si="5"/>
        <v>2</v>
      </c>
      <c r="BQ45" s="13">
        <f t="shared" si="5"/>
        <v>1</v>
      </c>
      <c r="BR45" s="13">
        <f t="shared" si="5"/>
        <v>0</v>
      </c>
      <c r="BS45" s="13">
        <f t="shared" si="5"/>
        <v>0</v>
      </c>
      <c r="BT45" s="13">
        <f t="shared" si="5"/>
        <v>0</v>
      </c>
      <c r="BU45" s="13">
        <f t="shared" ref="BU45:CZ45" si="6">COUNTIF(BU$2:BU$43, "±1 week behind")</f>
        <v>5</v>
      </c>
      <c r="BV45" s="13">
        <f t="shared" si="6"/>
        <v>3</v>
      </c>
      <c r="BW45" s="13">
        <f t="shared" si="6"/>
        <v>6</v>
      </c>
      <c r="BX45" s="13">
        <f t="shared" si="6"/>
        <v>0</v>
      </c>
      <c r="BY45" s="13">
        <f t="shared" si="6"/>
        <v>4</v>
      </c>
      <c r="BZ45" s="13">
        <f t="shared" si="6"/>
        <v>5</v>
      </c>
      <c r="CA45" s="13">
        <f t="shared" si="6"/>
        <v>1</v>
      </c>
      <c r="CB45" s="13">
        <f t="shared" si="6"/>
        <v>0</v>
      </c>
      <c r="CC45" s="13">
        <f t="shared" si="6"/>
        <v>6</v>
      </c>
      <c r="CD45" s="13">
        <f t="shared" si="6"/>
        <v>0</v>
      </c>
      <c r="CE45" s="13">
        <f t="shared" si="6"/>
        <v>0</v>
      </c>
      <c r="CF45" s="13">
        <f t="shared" si="6"/>
        <v>0</v>
      </c>
      <c r="CG45" s="13">
        <f t="shared" si="6"/>
        <v>1</v>
      </c>
      <c r="CH45" s="13">
        <f t="shared" si="6"/>
        <v>2</v>
      </c>
      <c r="CI45" s="13">
        <f t="shared" si="6"/>
        <v>1</v>
      </c>
      <c r="CJ45" s="13">
        <f t="shared" si="6"/>
        <v>0</v>
      </c>
      <c r="CK45" s="13">
        <f t="shared" si="6"/>
        <v>2</v>
      </c>
      <c r="CL45" s="13">
        <f t="shared" si="6"/>
        <v>0</v>
      </c>
      <c r="CM45" s="13">
        <f t="shared" si="6"/>
        <v>0</v>
      </c>
      <c r="CN45" s="13">
        <f t="shared" si="6"/>
        <v>0</v>
      </c>
      <c r="CO45" s="13">
        <f t="shared" si="6"/>
        <v>0</v>
      </c>
      <c r="CP45" s="13">
        <f t="shared" si="6"/>
        <v>0</v>
      </c>
      <c r="CQ45" s="13">
        <f t="shared" si="6"/>
        <v>0</v>
      </c>
      <c r="CR45" s="13">
        <f t="shared" si="6"/>
        <v>1</v>
      </c>
      <c r="CS45" s="13">
        <f t="shared" si="6"/>
        <v>0</v>
      </c>
      <c r="CT45" s="13">
        <f t="shared" si="6"/>
        <v>1</v>
      </c>
      <c r="CU45" s="13">
        <f t="shared" si="6"/>
        <v>1</v>
      </c>
      <c r="CV45" s="13">
        <f t="shared" si="6"/>
        <v>0</v>
      </c>
      <c r="CW45" s="13">
        <f t="shared" si="6"/>
        <v>0</v>
      </c>
      <c r="CX45" s="13">
        <f t="shared" si="6"/>
        <v>0</v>
      </c>
      <c r="CY45" s="13">
        <f t="shared" si="6"/>
        <v>2</v>
      </c>
      <c r="CZ45" s="13">
        <f t="shared" si="6"/>
        <v>2</v>
      </c>
      <c r="DA45" s="13">
        <f t="shared" ref="DA45:DX45" si="7">COUNTIF(DA$2:DA$43, "±1 week behind")</f>
        <v>1</v>
      </c>
      <c r="DB45" s="13">
        <f t="shared" si="7"/>
        <v>4</v>
      </c>
      <c r="DC45" s="13">
        <f t="shared" si="7"/>
        <v>1</v>
      </c>
      <c r="DD45" s="13">
        <f t="shared" si="7"/>
        <v>2</v>
      </c>
      <c r="DE45" s="13">
        <f t="shared" si="7"/>
        <v>0</v>
      </c>
      <c r="DF45" s="13">
        <f t="shared" si="7"/>
        <v>0</v>
      </c>
      <c r="DG45" s="13">
        <f t="shared" si="7"/>
        <v>0</v>
      </c>
      <c r="DH45" s="13">
        <f t="shared" si="7"/>
        <v>0</v>
      </c>
      <c r="DI45" s="13">
        <f t="shared" si="7"/>
        <v>3</v>
      </c>
      <c r="DJ45" s="13">
        <f t="shared" si="7"/>
        <v>2</v>
      </c>
      <c r="DK45" s="13">
        <f t="shared" si="7"/>
        <v>2</v>
      </c>
      <c r="DL45" s="13">
        <f t="shared" si="7"/>
        <v>0</v>
      </c>
      <c r="DM45" s="13">
        <f t="shared" si="7"/>
        <v>2</v>
      </c>
      <c r="DN45" s="13">
        <f t="shared" si="7"/>
        <v>2</v>
      </c>
      <c r="DO45" s="13">
        <f t="shared" si="7"/>
        <v>1</v>
      </c>
      <c r="DP45" s="13">
        <f t="shared" si="7"/>
        <v>0</v>
      </c>
      <c r="DQ45" s="13">
        <f t="shared" si="7"/>
        <v>1</v>
      </c>
      <c r="DR45" s="13">
        <f t="shared" si="7"/>
        <v>0</v>
      </c>
      <c r="DS45" s="13">
        <f t="shared" si="7"/>
        <v>0</v>
      </c>
      <c r="DT45" s="13">
        <f t="shared" si="7"/>
        <v>0</v>
      </c>
      <c r="DU45" s="13">
        <f t="shared" si="7"/>
        <v>1</v>
      </c>
      <c r="DV45" s="13">
        <f t="shared" si="7"/>
        <v>1</v>
      </c>
      <c r="DW45" s="13">
        <f t="shared" si="7"/>
        <v>2</v>
      </c>
      <c r="DX45" s="13">
        <f t="shared" si="7"/>
        <v>0</v>
      </c>
    </row>
    <row r="46" spans="1:128" ht="15.75" hidden="1" customHeight="1" x14ac:dyDescent="0.3">
      <c r="B46" s="25" t="s">
        <v>254</v>
      </c>
      <c r="C46" s="1">
        <f>COUNTIF(C$2:C$43, "Amathole East")</f>
        <v>0</v>
      </c>
      <c r="H46" s="12" t="s">
        <v>140</v>
      </c>
      <c r="I46" s="13">
        <f t="shared" ref="I46:AN46" si="8">COUNTIF(I$2:I$43, "±2 weeks behind")</f>
        <v>1</v>
      </c>
      <c r="J46" s="13">
        <f t="shared" si="8"/>
        <v>0</v>
      </c>
      <c r="K46" s="13">
        <f t="shared" si="8"/>
        <v>0</v>
      </c>
      <c r="L46" s="13">
        <f t="shared" si="8"/>
        <v>0</v>
      </c>
      <c r="M46" s="13">
        <f t="shared" si="8"/>
        <v>0</v>
      </c>
      <c r="N46" s="13">
        <f t="shared" si="8"/>
        <v>0</v>
      </c>
      <c r="O46" s="13">
        <f t="shared" si="8"/>
        <v>0</v>
      </c>
      <c r="P46" s="13">
        <f t="shared" si="8"/>
        <v>0</v>
      </c>
      <c r="Q46" s="13">
        <f t="shared" si="8"/>
        <v>0</v>
      </c>
      <c r="R46" s="13">
        <f t="shared" si="8"/>
        <v>0</v>
      </c>
      <c r="S46" s="13">
        <f t="shared" si="8"/>
        <v>1</v>
      </c>
      <c r="T46" s="13">
        <f t="shared" si="8"/>
        <v>0</v>
      </c>
      <c r="U46" s="13">
        <f t="shared" si="8"/>
        <v>0</v>
      </c>
      <c r="V46" s="13">
        <f t="shared" si="8"/>
        <v>0</v>
      </c>
      <c r="W46" s="13">
        <f t="shared" si="8"/>
        <v>1</v>
      </c>
      <c r="X46" s="13">
        <f t="shared" si="8"/>
        <v>1</v>
      </c>
      <c r="Y46" s="13">
        <f t="shared" si="8"/>
        <v>1</v>
      </c>
      <c r="Z46" s="13">
        <f t="shared" si="8"/>
        <v>1</v>
      </c>
      <c r="AA46" s="13">
        <f t="shared" si="8"/>
        <v>0</v>
      </c>
      <c r="AB46" s="13">
        <f t="shared" si="8"/>
        <v>2</v>
      </c>
      <c r="AC46" s="13">
        <f t="shared" si="8"/>
        <v>0</v>
      </c>
      <c r="AD46" s="13">
        <f t="shared" si="8"/>
        <v>0</v>
      </c>
      <c r="AE46" s="13">
        <f t="shared" si="8"/>
        <v>0</v>
      </c>
      <c r="AF46" s="13">
        <f t="shared" si="8"/>
        <v>0</v>
      </c>
      <c r="AG46" s="13">
        <f t="shared" si="8"/>
        <v>4</v>
      </c>
      <c r="AH46" s="13">
        <f t="shared" si="8"/>
        <v>1</v>
      </c>
      <c r="AI46" s="13">
        <f t="shared" si="8"/>
        <v>0</v>
      </c>
      <c r="AJ46" s="13">
        <f t="shared" si="8"/>
        <v>1</v>
      </c>
      <c r="AK46" s="13">
        <f t="shared" si="8"/>
        <v>1</v>
      </c>
      <c r="AL46" s="13">
        <f t="shared" si="8"/>
        <v>1</v>
      </c>
      <c r="AM46" s="13">
        <f t="shared" si="8"/>
        <v>1</v>
      </c>
      <c r="AN46" s="13">
        <f t="shared" si="8"/>
        <v>0</v>
      </c>
      <c r="AO46" s="13">
        <f t="shared" ref="AO46:BT46" si="9">COUNTIF(AO$2:AO$43, "±2 weeks behind")</f>
        <v>3</v>
      </c>
      <c r="AP46" s="13">
        <f t="shared" si="9"/>
        <v>0</v>
      </c>
      <c r="AQ46" s="13">
        <f t="shared" si="9"/>
        <v>0</v>
      </c>
      <c r="AR46" s="13">
        <f t="shared" si="9"/>
        <v>0</v>
      </c>
      <c r="AS46" s="13">
        <f t="shared" si="9"/>
        <v>0</v>
      </c>
      <c r="AT46" s="13">
        <f t="shared" si="9"/>
        <v>1</v>
      </c>
      <c r="AU46" s="13">
        <f t="shared" si="9"/>
        <v>0</v>
      </c>
      <c r="AV46" s="13">
        <f t="shared" si="9"/>
        <v>0</v>
      </c>
      <c r="AW46" s="13">
        <f t="shared" si="9"/>
        <v>1</v>
      </c>
      <c r="AX46" s="13">
        <f t="shared" si="9"/>
        <v>0</v>
      </c>
      <c r="AY46" s="13">
        <f t="shared" si="9"/>
        <v>0</v>
      </c>
      <c r="AZ46" s="13">
        <f t="shared" si="9"/>
        <v>0</v>
      </c>
      <c r="BA46" s="13">
        <f t="shared" si="9"/>
        <v>0</v>
      </c>
      <c r="BB46" s="13">
        <f t="shared" si="9"/>
        <v>0</v>
      </c>
      <c r="BC46" s="13">
        <f t="shared" si="9"/>
        <v>0</v>
      </c>
      <c r="BD46" s="13">
        <f t="shared" si="9"/>
        <v>2</v>
      </c>
      <c r="BE46" s="13">
        <f t="shared" si="9"/>
        <v>0</v>
      </c>
      <c r="BF46" s="13">
        <f t="shared" si="9"/>
        <v>0</v>
      </c>
      <c r="BG46" s="13">
        <f t="shared" si="9"/>
        <v>1</v>
      </c>
      <c r="BH46" s="13">
        <f t="shared" si="9"/>
        <v>0</v>
      </c>
      <c r="BI46" s="13">
        <f t="shared" si="9"/>
        <v>0</v>
      </c>
      <c r="BJ46" s="13">
        <f t="shared" si="9"/>
        <v>0</v>
      </c>
      <c r="BK46" s="13">
        <f t="shared" si="9"/>
        <v>3</v>
      </c>
      <c r="BL46" s="13">
        <f t="shared" si="9"/>
        <v>0</v>
      </c>
      <c r="BM46" s="13">
        <f t="shared" si="9"/>
        <v>0</v>
      </c>
      <c r="BN46" s="13">
        <f t="shared" si="9"/>
        <v>2</v>
      </c>
      <c r="BO46" s="13">
        <f t="shared" si="9"/>
        <v>0</v>
      </c>
      <c r="BP46" s="13">
        <f t="shared" si="9"/>
        <v>0</v>
      </c>
      <c r="BQ46" s="13">
        <f t="shared" si="9"/>
        <v>0</v>
      </c>
      <c r="BR46" s="13">
        <f t="shared" si="9"/>
        <v>0</v>
      </c>
      <c r="BS46" s="13">
        <f t="shared" si="9"/>
        <v>0</v>
      </c>
      <c r="BT46" s="13">
        <f t="shared" si="9"/>
        <v>0</v>
      </c>
      <c r="BU46" s="13">
        <f t="shared" ref="BU46:CZ46" si="10">COUNTIF(BU$2:BU$43, "±2 weeks behind")</f>
        <v>1</v>
      </c>
      <c r="BV46" s="13">
        <f t="shared" si="10"/>
        <v>0</v>
      </c>
      <c r="BW46" s="13">
        <f t="shared" si="10"/>
        <v>0</v>
      </c>
      <c r="BX46" s="13">
        <f t="shared" si="10"/>
        <v>0</v>
      </c>
      <c r="BY46" s="13">
        <f t="shared" si="10"/>
        <v>2</v>
      </c>
      <c r="BZ46" s="13">
        <f t="shared" si="10"/>
        <v>0</v>
      </c>
      <c r="CA46" s="13">
        <f t="shared" si="10"/>
        <v>1</v>
      </c>
      <c r="CB46" s="13">
        <f t="shared" si="10"/>
        <v>0</v>
      </c>
      <c r="CC46" s="13">
        <f t="shared" si="10"/>
        <v>1</v>
      </c>
      <c r="CD46" s="13">
        <f t="shared" si="10"/>
        <v>0</v>
      </c>
      <c r="CE46" s="13">
        <f t="shared" si="10"/>
        <v>0</v>
      </c>
      <c r="CF46" s="13">
        <f t="shared" si="10"/>
        <v>0</v>
      </c>
      <c r="CG46" s="13">
        <f t="shared" si="10"/>
        <v>0</v>
      </c>
      <c r="CH46" s="13">
        <f t="shared" si="10"/>
        <v>0</v>
      </c>
      <c r="CI46" s="13">
        <f t="shared" si="10"/>
        <v>0</v>
      </c>
      <c r="CJ46" s="13">
        <f t="shared" si="10"/>
        <v>0</v>
      </c>
      <c r="CK46" s="13">
        <f t="shared" si="10"/>
        <v>0</v>
      </c>
      <c r="CL46" s="13">
        <f t="shared" si="10"/>
        <v>0</v>
      </c>
      <c r="CM46" s="13">
        <f t="shared" si="10"/>
        <v>0</v>
      </c>
      <c r="CN46" s="13">
        <f t="shared" si="10"/>
        <v>0</v>
      </c>
      <c r="CO46" s="13">
        <f t="shared" si="10"/>
        <v>0</v>
      </c>
      <c r="CP46" s="13">
        <f t="shared" si="10"/>
        <v>1</v>
      </c>
      <c r="CQ46" s="13">
        <f t="shared" si="10"/>
        <v>0</v>
      </c>
      <c r="CR46" s="13">
        <f t="shared" si="10"/>
        <v>1</v>
      </c>
      <c r="CS46" s="13">
        <f t="shared" si="10"/>
        <v>0</v>
      </c>
      <c r="CT46" s="13">
        <f t="shared" si="10"/>
        <v>0</v>
      </c>
      <c r="CU46" s="13">
        <f t="shared" si="10"/>
        <v>0</v>
      </c>
      <c r="CV46" s="13">
        <f t="shared" si="10"/>
        <v>0</v>
      </c>
      <c r="CW46" s="13">
        <f t="shared" si="10"/>
        <v>0</v>
      </c>
      <c r="CX46" s="13">
        <f t="shared" si="10"/>
        <v>0</v>
      </c>
      <c r="CY46" s="13">
        <f t="shared" si="10"/>
        <v>1</v>
      </c>
      <c r="CZ46" s="13">
        <f t="shared" si="10"/>
        <v>0</v>
      </c>
      <c r="DA46" s="13">
        <f t="shared" ref="DA46:DX46" si="11">COUNTIF(DA$2:DA$43, "±2 weeks behind")</f>
        <v>0</v>
      </c>
      <c r="DB46" s="13">
        <f t="shared" si="11"/>
        <v>0</v>
      </c>
      <c r="DC46" s="13">
        <f t="shared" si="11"/>
        <v>0</v>
      </c>
      <c r="DD46" s="13">
        <f t="shared" si="11"/>
        <v>2</v>
      </c>
      <c r="DE46" s="13">
        <f t="shared" si="11"/>
        <v>0</v>
      </c>
      <c r="DF46" s="13">
        <f t="shared" si="11"/>
        <v>0</v>
      </c>
      <c r="DG46" s="13">
        <f t="shared" si="11"/>
        <v>1</v>
      </c>
      <c r="DH46" s="13">
        <f t="shared" si="11"/>
        <v>0</v>
      </c>
      <c r="DI46" s="13">
        <f t="shared" si="11"/>
        <v>1</v>
      </c>
      <c r="DJ46" s="13">
        <f t="shared" si="11"/>
        <v>1</v>
      </c>
      <c r="DK46" s="13">
        <f t="shared" si="11"/>
        <v>0</v>
      </c>
      <c r="DL46" s="13">
        <f t="shared" si="11"/>
        <v>0</v>
      </c>
      <c r="DM46" s="13">
        <f t="shared" si="11"/>
        <v>2</v>
      </c>
      <c r="DN46" s="13">
        <f t="shared" si="11"/>
        <v>1</v>
      </c>
      <c r="DO46" s="13">
        <f t="shared" si="11"/>
        <v>1</v>
      </c>
      <c r="DP46" s="13">
        <f t="shared" si="11"/>
        <v>0</v>
      </c>
      <c r="DQ46" s="13">
        <f t="shared" si="11"/>
        <v>1</v>
      </c>
      <c r="DR46" s="13">
        <f t="shared" si="11"/>
        <v>0</v>
      </c>
      <c r="DS46" s="13">
        <f t="shared" si="11"/>
        <v>0</v>
      </c>
      <c r="DT46" s="13">
        <f t="shared" si="11"/>
        <v>0</v>
      </c>
      <c r="DU46" s="13">
        <f t="shared" si="11"/>
        <v>0</v>
      </c>
      <c r="DV46" s="13">
        <f t="shared" si="11"/>
        <v>1</v>
      </c>
      <c r="DW46" s="13">
        <f t="shared" si="11"/>
        <v>1</v>
      </c>
      <c r="DX46" s="13">
        <f t="shared" si="11"/>
        <v>0</v>
      </c>
    </row>
    <row r="47" spans="1:128" ht="15.75" hidden="1" customHeight="1" x14ac:dyDescent="0.3">
      <c r="B47" s="25" t="s">
        <v>171</v>
      </c>
      <c r="C47" s="1">
        <f>COUNTIF(C$2:C$43, "Amathole West")</f>
        <v>1</v>
      </c>
      <c r="H47" s="12" t="s">
        <v>174</v>
      </c>
      <c r="I47" s="13">
        <f t="shared" ref="I47:AN47" si="12">COUNTIF(I$2:I$43, "±3 weeks behind")</f>
        <v>0</v>
      </c>
      <c r="J47" s="13">
        <f t="shared" si="12"/>
        <v>0</v>
      </c>
      <c r="K47" s="13">
        <f t="shared" si="12"/>
        <v>0</v>
      </c>
      <c r="L47" s="13">
        <f t="shared" si="12"/>
        <v>0</v>
      </c>
      <c r="M47" s="13">
        <f t="shared" si="12"/>
        <v>0</v>
      </c>
      <c r="N47" s="13">
        <f t="shared" si="12"/>
        <v>1</v>
      </c>
      <c r="O47" s="13">
        <f t="shared" si="12"/>
        <v>0</v>
      </c>
      <c r="P47" s="13">
        <f t="shared" si="12"/>
        <v>0</v>
      </c>
      <c r="Q47" s="13">
        <f t="shared" si="12"/>
        <v>0</v>
      </c>
      <c r="R47" s="13">
        <f t="shared" si="12"/>
        <v>0</v>
      </c>
      <c r="S47" s="13">
        <f t="shared" si="12"/>
        <v>0</v>
      </c>
      <c r="T47" s="13">
        <f t="shared" si="12"/>
        <v>0</v>
      </c>
      <c r="U47" s="13">
        <f t="shared" si="12"/>
        <v>0</v>
      </c>
      <c r="V47" s="13">
        <f t="shared" si="12"/>
        <v>0</v>
      </c>
      <c r="W47" s="13">
        <f t="shared" si="12"/>
        <v>0</v>
      </c>
      <c r="X47" s="13">
        <f t="shared" si="12"/>
        <v>0</v>
      </c>
      <c r="Y47" s="13">
        <f t="shared" si="12"/>
        <v>0</v>
      </c>
      <c r="Z47" s="13">
        <f t="shared" si="12"/>
        <v>2</v>
      </c>
      <c r="AA47" s="13">
        <f t="shared" si="12"/>
        <v>0</v>
      </c>
      <c r="AB47" s="13">
        <f t="shared" si="12"/>
        <v>0</v>
      </c>
      <c r="AC47" s="13">
        <f t="shared" si="12"/>
        <v>0</v>
      </c>
      <c r="AD47" s="13">
        <f t="shared" si="12"/>
        <v>0</v>
      </c>
      <c r="AE47" s="13">
        <f t="shared" si="12"/>
        <v>0</v>
      </c>
      <c r="AF47" s="13">
        <f t="shared" si="12"/>
        <v>0</v>
      </c>
      <c r="AG47" s="13">
        <f t="shared" si="12"/>
        <v>0</v>
      </c>
      <c r="AH47" s="13">
        <f t="shared" si="12"/>
        <v>0</v>
      </c>
      <c r="AI47" s="13">
        <f t="shared" si="12"/>
        <v>0</v>
      </c>
      <c r="AJ47" s="13">
        <f t="shared" si="12"/>
        <v>0</v>
      </c>
      <c r="AK47" s="13">
        <f t="shared" si="12"/>
        <v>0</v>
      </c>
      <c r="AL47" s="13">
        <f t="shared" si="12"/>
        <v>0</v>
      </c>
      <c r="AM47" s="13">
        <f t="shared" si="12"/>
        <v>0</v>
      </c>
      <c r="AN47" s="13">
        <f t="shared" si="12"/>
        <v>0</v>
      </c>
      <c r="AO47" s="13">
        <f t="shared" ref="AO47:BT47" si="13">COUNTIF(AO$2:AO$43, "±3 weeks behind")</f>
        <v>0</v>
      </c>
      <c r="AP47" s="13">
        <f t="shared" si="13"/>
        <v>0</v>
      </c>
      <c r="AQ47" s="13">
        <f t="shared" si="13"/>
        <v>0</v>
      </c>
      <c r="AR47" s="13">
        <f t="shared" si="13"/>
        <v>0</v>
      </c>
      <c r="AS47" s="13">
        <f t="shared" si="13"/>
        <v>0</v>
      </c>
      <c r="AT47" s="13">
        <f t="shared" si="13"/>
        <v>0</v>
      </c>
      <c r="AU47" s="13">
        <f t="shared" si="13"/>
        <v>0</v>
      </c>
      <c r="AV47" s="13">
        <f t="shared" si="13"/>
        <v>0</v>
      </c>
      <c r="AW47" s="13">
        <f t="shared" si="13"/>
        <v>0</v>
      </c>
      <c r="AX47" s="13">
        <f t="shared" si="13"/>
        <v>0</v>
      </c>
      <c r="AY47" s="13">
        <f t="shared" si="13"/>
        <v>0</v>
      </c>
      <c r="AZ47" s="13">
        <f t="shared" si="13"/>
        <v>0</v>
      </c>
      <c r="BA47" s="13">
        <f t="shared" si="13"/>
        <v>0</v>
      </c>
      <c r="BB47" s="13">
        <f t="shared" si="13"/>
        <v>1</v>
      </c>
      <c r="BC47" s="13">
        <f t="shared" si="13"/>
        <v>0</v>
      </c>
      <c r="BD47" s="13">
        <f t="shared" si="13"/>
        <v>0</v>
      </c>
      <c r="BE47" s="13">
        <f t="shared" si="13"/>
        <v>0</v>
      </c>
      <c r="BF47" s="13">
        <f t="shared" si="13"/>
        <v>0</v>
      </c>
      <c r="BG47" s="13">
        <f t="shared" si="13"/>
        <v>0</v>
      </c>
      <c r="BH47" s="13">
        <f t="shared" si="13"/>
        <v>0</v>
      </c>
      <c r="BI47" s="13">
        <f t="shared" si="13"/>
        <v>0</v>
      </c>
      <c r="BJ47" s="13">
        <f t="shared" si="13"/>
        <v>0</v>
      </c>
      <c r="BK47" s="13">
        <f t="shared" si="13"/>
        <v>0</v>
      </c>
      <c r="BL47" s="13">
        <f t="shared" si="13"/>
        <v>0</v>
      </c>
      <c r="BM47" s="13">
        <f t="shared" si="13"/>
        <v>0</v>
      </c>
      <c r="BN47" s="13">
        <f t="shared" si="13"/>
        <v>0</v>
      </c>
      <c r="BO47" s="13">
        <f t="shared" si="13"/>
        <v>0</v>
      </c>
      <c r="BP47" s="13">
        <f t="shared" si="13"/>
        <v>0</v>
      </c>
      <c r="BQ47" s="13">
        <f t="shared" si="13"/>
        <v>0</v>
      </c>
      <c r="BR47" s="13">
        <f t="shared" si="13"/>
        <v>0</v>
      </c>
      <c r="BS47" s="13">
        <f t="shared" si="13"/>
        <v>0</v>
      </c>
      <c r="BT47" s="13">
        <f t="shared" si="13"/>
        <v>0</v>
      </c>
      <c r="BU47" s="13">
        <f t="shared" ref="BU47:CZ47" si="14">COUNTIF(BU$2:BU$43, "±3 weeks behind")</f>
        <v>0</v>
      </c>
      <c r="BV47" s="13">
        <f t="shared" si="14"/>
        <v>0</v>
      </c>
      <c r="BW47" s="13">
        <f t="shared" si="14"/>
        <v>0</v>
      </c>
      <c r="BX47" s="13">
        <f t="shared" si="14"/>
        <v>0</v>
      </c>
      <c r="BY47" s="13">
        <f t="shared" si="14"/>
        <v>0</v>
      </c>
      <c r="BZ47" s="13">
        <f t="shared" si="14"/>
        <v>0</v>
      </c>
      <c r="CA47" s="13">
        <f t="shared" si="14"/>
        <v>0</v>
      </c>
      <c r="CB47" s="13">
        <f t="shared" si="14"/>
        <v>0</v>
      </c>
      <c r="CC47" s="13">
        <f t="shared" si="14"/>
        <v>0</v>
      </c>
      <c r="CD47" s="13">
        <f t="shared" si="14"/>
        <v>0</v>
      </c>
      <c r="CE47" s="13">
        <f t="shared" si="14"/>
        <v>0</v>
      </c>
      <c r="CF47" s="13">
        <f t="shared" si="14"/>
        <v>0</v>
      </c>
      <c r="CG47" s="13">
        <f t="shared" si="14"/>
        <v>0</v>
      </c>
      <c r="CH47" s="13">
        <f t="shared" si="14"/>
        <v>0</v>
      </c>
      <c r="CI47" s="13">
        <f t="shared" si="14"/>
        <v>0</v>
      </c>
      <c r="CJ47" s="13">
        <f t="shared" si="14"/>
        <v>0</v>
      </c>
      <c r="CK47" s="13">
        <f t="shared" si="14"/>
        <v>0</v>
      </c>
      <c r="CL47" s="13">
        <f t="shared" si="14"/>
        <v>0</v>
      </c>
      <c r="CM47" s="13">
        <f t="shared" si="14"/>
        <v>0</v>
      </c>
      <c r="CN47" s="13">
        <f t="shared" si="14"/>
        <v>0</v>
      </c>
      <c r="CO47" s="13">
        <f t="shared" si="14"/>
        <v>0</v>
      </c>
      <c r="CP47" s="13">
        <f t="shared" si="14"/>
        <v>0</v>
      </c>
      <c r="CQ47" s="13">
        <f t="shared" si="14"/>
        <v>0</v>
      </c>
      <c r="CR47" s="13">
        <f t="shared" si="14"/>
        <v>0</v>
      </c>
      <c r="CS47" s="13">
        <f t="shared" si="14"/>
        <v>0</v>
      </c>
      <c r="CT47" s="13">
        <f t="shared" si="14"/>
        <v>0</v>
      </c>
      <c r="CU47" s="13">
        <f t="shared" si="14"/>
        <v>0</v>
      </c>
      <c r="CV47" s="13">
        <f t="shared" si="14"/>
        <v>0</v>
      </c>
      <c r="CW47" s="13">
        <f t="shared" si="14"/>
        <v>0</v>
      </c>
      <c r="CX47" s="13">
        <f t="shared" si="14"/>
        <v>0</v>
      </c>
      <c r="CY47" s="13">
        <f t="shared" si="14"/>
        <v>0</v>
      </c>
      <c r="CZ47" s="13">
        <f t="shared" si="14"/>
        <v>0</v>
      </c>
      <c r="DA47" s="13">
        <f t="shared" ref="DA47:DX47" si="15">COUNTIF(DA$2:DA$43, "±3 weeks behind")</f>
        <v>0</v>
      </c>
      <c r="DB47" s="13">
        <f t="shared" si="15"/>
        <v>0</v>
      </c>
      <c r="DC47" s="13">
        <f t="shared" si="15"/>
        <v>0</v>
      </c>
      <c r="DD47" s="13">
        <f t="shared" si="15"/>
        <v>0</v>
      </c>
      <c r="DE47" s="13">
        <f t="shared" si="15"/>
        <v>0</v>
      </c>
      <c r="DF47" s="13">
        <f t="shared" si="15"/>
        <v>0</v>
      </c>
      <c r="DG47" s="13">
        <f t="shared" si="15"/>
        <v>0</v>
      </c>
      <c r="DH47" s="13">
        <f t="shared" si="15"/>
        <v>0</v>
      </c>
      <c r="DI47" s="13">
        <f t="shared" si="15"/>
        <v>0</v>
      </c>
      <c r="DJ47" s="13">
        <f t="shared" si="15"/>
        <v>0</v>
      </c>
      <c r="DK47" s="13">
        <f t="shared" si="15"/>
        <v>0</v>
      </c>
      <c r="DL47" s="13">
        <f t="shared" si="15"/>
        <v>0</v>
      </c>
      <c r="DM47" s="13">
        <f t="shared" si="15"/>
        <v>0</v>
      </c>
      <c r="DN47" s="13">
        <f t="shared" si="15"/>
        <v>0</v>
      </c>
      <c r="DO47" s="13">
        <f t="shared" si="15"/>
        <v>0</v>
      </c>
      <c r="DP47" s="13">
        <f t="shared" si="15"/>
        <v>0</v>
      </c>
      <c r="DQ47" s="13">
        <f t="shared" si="15"/>
        <v>0</v>
      </c>
      <c r="DR47" s="13">
        <f t="shared" si="15"/>
        <v>0</v>
      </c>
      <c r="DS47" s="13">
        <f t="shared" si="15"/>
        <v>0</v>
      </c>
      <c r="DT47" s="13">
        <f t="shared" si="15"/>
        <v>0</v>
      </c>
      <c r="DU47" s="13">
        <f t="shared" si="15"/>
        <v>0</v>
      </c>
      <c r="DV47" s="13">
        <f t="shared" si="15"/>
        <v>0</v>
      </c>
      <c r="DW47" s="13">
        <f t="shared" si="15"/>
        <v>0</v>
      </c>
      <c r="DX47" s="13">
        <f t="shared" si="15"/>
        <v>0</v>
      </c>
    </row>
    <row r="48" spans="1:128" ht="15.75" hidden="1" customHeight="1" x14ac:dyDescent="0.3">
      <c r="B48" s="25" t="s">
        <v>130</v>
      </c>
      <c r="C48" s="1">
        <f>COUNTIF(C$2:C$43, "Buffalo City")</f>
        <v>13</v>
      </c>
      <c r="H48" s="12" t="s">
        <v>155</v>
      </c>
      <c r="I48" s="13">
        <f t="shared" ref="I48:AN48" si="16">COUNTIF(I$2:I$43, "±4 weeks behind")</f>
        <v>0</v>
      </c>
      <c r="J48" s="13">
        <f t="shared" si="16"/>
        <v>0</v>
      </c>
      <c r="K48" s="13">
        <f t="shared" si="16"/>
        <v>0</v>
      </c>
      <c r="L48" s="13">
        <f t="shared" si="16"/>
        <v>0</v>
      </c>
      <c r="M48" s="13">
        <f t="shared" si="16"/>
        <v>0</v>
      </c>
      <c r="N48" s="13">
        <f t="shared" si="16"/>
        <v>0</v>
      </c>
      <c r="O48" s="13">
        <f t="shared" si="16"/>
        <v>0</v>
      </c>
      <c r="P48" s="13">
        <f t="shared" si="16"/>
        <v>0</v>
      </c>
      <c r="Q48" s="13">
        <f t="shared" si="16"/>
        <v>0</v>
      </c>
      <c r="R48" s="13">
        <f t="shared" si="16"/>
        <v>0</v>
      </c>
      <c r="S48" s="13">
        <f t="shared" si="16"/>
        <v>0</v>
      </c>
      <c r="T48" s="13">
        <f t="shared" si="16"/>
        <v>0</v>
      </c>
      <c r="U48" s="13">
        <f t="shared" si="16"/>
        <v>0</v>
      </c>
      <c r="V48" s="13">
        <f t="shared" si="16"/>
        <v>0</v>
      </c>
      <c r="W48" s="13">
        <f t="shared" si="16"/>
        <v>0</v>
      </c>
      <c r="X48" s="13">
        <f t="shared" si="16"/>
        <v>0</v>
      </c>
      <c r="Y48" s="13">
        <f t="shared" si="16"/>
        <v>0</v>
      </c>
      <c r="Z48" s="13">
        <f t="shared" si="16"/>
        <v>0</v>
      </c>
      <c r="AA48" s="13">
        <f t="shared" si="16"/>
        <v>1</v>
      </c>
      <c r="AB48" s="13">
        <f t="shared" si="16"/>
        <v>0</v>
      </c>
      <c r="AC48" s="13">
        <f t="shared" si="16"/>
        <v>0</v>
      </c>
      <c r="AD48" s="13">
        <f t="shared" si="16"/>
        <v>0</v>
      </c>
      <c r="AE48" s="13">
        <f t="shared" si="16"/>
        <v>0</v>
      </c>
      <c r="AF48" s="13">
        <f t="shared" si="16"/>
        <v>0</v>
      </c>
      <c r="AG48" s="13">
        <f t="shared" si="16"/>
        <v>0</v>
      </c>
      <c r="AH48" s="13">
        <f t="shared" si="16"/>
        <v>0</v>
      </c>
      <c r="AI48" s="13">
        <f t="shared" si="16"/>
        <v>0</v>
      </c>
      <c r="AJ48" s="13">
        <f t="shared" si="16"/>
        <v>0</v>
      </c>
      <c r="AK48" s="13">
        <f t="shared" si="16"/>
        <v>0</v>
      </c>
      <c r="AL48" s="13">
        <f t="shared" si="16"/>
        <v>0</v>
      </c>
      <c r="AM48" s="13">
        <f t="shared" si="16"/>
        <v>0</v>
      </c>
      <c r="AN48" s="13">
        <f t="shared" si="16"/>
        <v>0</v>
      </c>
      <c r="AO48" s="13">
        <f t="shared" ref="AO48:BT48" si="17">COUNTIF(AO$2:AO$43, "±4 weeks behind")</f>
        <v>0</v>
      </c>
      <c r="AP48" s="13">
        <f t="shared" si="17"/>
        <v>0</v>
      </c>
      <c r="AQ48" s="13">
        <f t="shared" si="17"/>
        <v>0</v>
      </c>
      <c r="AR48" s="13">
        <f t="shared" si="17"/>
        <v>0</v>
      </c>
      <c r="AS48" s="13">
        <f t="shared" si="17"/>
        <v>0</v>
      </c>
      <c r="AT48" s="13">
        <f t="shared" si="17"/>
        <v>0</v>
      </c>
      <c r="AU48" s="13">
        <f t="shared" si="17"/>
        <v>0</v>
      </c>
      <c r="AV48" s="13">
        <f t="shared" si="17"/>
        <v>0</v>
      </c>
      <c r="AW48" s="13">
        <f t="shared" si="17"/>
        <v>0</v>
      </c>
      <c r="AX48" s="13">
        <f t="shared" si="17"/>
        <v>0</v>
      </c>
      <c r="AY48" s="13">
        <f t="shared" si="17"/>
        <v>0</v>
      </c>
      <c r="AZ48" s="13">
        <f t="shared" si="17"/>
        <v>0</v>
      </c>
      <c r="BA48" s="13">
        <f t="shared" si="17"/>
        <v>0</v>
      </c>
      <c r="BB48" s="13">
        <f t="shared" si="17"/>
        <v>0</v>
      </c>
      <c r="BC48" s="13">
        <f t="shared" si="17"/>
        <v>0</v>
      </c>
      <c r="BD48" s="13">
        <f t="shared" si="17"/>
        <v>0</v>
      </c>
      <c r="BE48" s="13">
        <f t="shared" si="17"/>
        <v>0</v>
      </c>
      <c r="BF48" s="13">
        <f t="shared" si="17"/>
        <v>0</v>
      </c>
      <c r="BG48" s="13">
        <f t="shared" si="17"/>
        <v>0</v>
      </c>
      <c r="BH48" s="13">
        <f t="shared" si="17"/>
        <v>0</v>
      </c>
      <c r="BI48" s="13">
        <f t="shared" si="17"/>
        <v>0</v>
      </c>
      <c r="BJ48" s="13">
        <f t="shared" si="17"/>
        <v>0</v>
      </c>
      <c r="BK48" s="13">
        <f t="shared" si="17"/>
        <v>0</v>
      </c>
      <c r="BL48" s="13">
        <f t="shared" si="17"/>
        <v>0</v>
      </c>
      <c r="BM48" s="13">
        <f t="shared" si="17"/>
        <v>0</v>
      </c>
      <c r="BN48" s="13">
        <f t="shared" si="17"/>
        <v>0</v>
      </c>
      <c r="BO48" s="13">
        <f t="shared" si="17"/>
        <v>0</v>
      </c>
      <c r="BP48" s="13">
        <f t="shared" si="17"/>
        <v>0</v>
      </c>
      <c r="BQ48" s="13">
        <f t="shared" si="17"/>
        <v>0</v>
      </c>
      <c r="BR48" s="13">
        <f t="shared" si="17"/>
        <v>0</v>
      </c>
      <c r="BS48" s="13">
        <f t="shared" si="17"/>
        <v>0</v>
      </c>
      <c r="BT48" s="13">
        <f t="shared" si="17"/>
        <v>0</v>
      </c>
      <c r="BU48" s="13">
        <f t="shared" ref="BU48:CZ48" si="18">COUNTIF(BU$2:BU$43, "±4 weeks behind")</f>
        <v>0</v>
      </c>
      <c r="BV48" s="13">
        <f t="shared" si="18"/>
        <v>0</v>
      </c>
      <c r="BW48" s="13">
        <f t="shared" si="18"/>
        <v>0</v>
      </c>
      <c r="BX48" s="13">
        <f t="shared" si="18"/>
        <v>0</v>
      </c>
      <c r="BY48" s="13">
        <f t="shared" si="18"/>
        <v>0</v>
      </c>
      <c r="BZ48" s="13">
        <f t="shared" si="18"/>
        <v>0</v>
      </c>
      <c r="CA48" s="13">
        <f t="shared" si="18"/>
        <v>0</v>
      </c>
      <c r="CB48" s="13">
        <f t="shared" si="18"/>
        <v>0</v>
      </c>
      <c r="CC48" s="13">
        <f t="shared" si="18"/>
        <v>0</v>
      </c>
      <c r="CD48" s="13">
        <f t="shared" si="18"/>
        <v>0</v>
      </c>
      <c r="CE48" s="13">
        <f t="shared" si="18"/>
        <v>0</v>
      </c>
      <c r="CF48" s="13">
        <f t="shared" si="18"/>
        <v>0</v>
      </c>
      <c r="CG48" s="13">
        <f t="shared" si="18"/>
        <v>0</v>
      </c>
      <c r="CH48" s="13">
        <f t="shared" si="18"/>
        <v>0</v>
      </c>
      <c r="CI48" s="13">
        <f t="shared" si="18"/>
        <v>0</v>
      </c>
      <c r="CJ48" s="13">
        <f t="shared" si="18"/>
        <v>0</v>
      </c>
      <c r="CK48" s="13">
        <f t="shared" si="18"/>
        <v>0</v>
      </c>
      <c r="CL48" s="13">
        <f t="shared" si="18"/>
        <v>0</v>
      </c>
      <c r="CM48" s="13">
        <f t="shared" si="18"/>
        <v>0</v>
      </c>
      <c r="CN48" s="13">
        <f t="shared" si="18"/>
        <v>0</v>
      </c>
      <c r="CO48" s="13">
        <f t="shared" si="18"/>
        <v>0</v>
      </c>
      <c r="CP48" s="13">
        <f t="shared" si="18"/>
        <v>0</v>
      </c>
      <c r="CQ48" s="13">
        <f t="shared" si="18"/>
        <v>0</v>
      </c>
      <c r="CR48" s="13">
        <f t="shared" si="18"/>
        <v>0</v>
      </c>
      <c r="CS48" s="13">
        <f t="shared" si="18"/>
        <v>0</v>
      </c>
      <c r="CT48" s="13">
        <f t="shared" si="18"/>
        <v>0</v>
      </c>
      <c r="CU48" s="13">
        <f t="shared" si="18"/>
        <v>0</v>
      </c>
      <c r="CV48" s="13">
        <f t="shared" si="18"/>
        <v>0</v>
      </c>
      <c r="CW48" s="13">
        <f t="shared" si="18"/>
        <v>0</v>
      </c>
      <c r="CX48" s="13">
        <f t="shared" si="18"/>
        <v>0</v>
      </c>
      <c r="CY48" s="13">
        <f t="shared" si="18"/>
        <v>0</v>
      </c>
      <c r="CZ48" s="13">
        <f t="shared" si="18"/>
        <v>0</v>
      </c>
      <c r="DA48" s="13">
        <f t="shared" ref="DA48:DX48" si="19">COUNTIF(DA$2:DA$43, "±4 weeks behind")</f>
        <v>0</v>
      </c>
      <c r="DB48" s="13">
        <f t="shared" si="19"/>
        <v>0</v>
      </c>
      <c r="DC48" s="13">
        <f t="shared" si="19"/>
        <v>0</v>
      </c>
      <c r="DD48" s="13">
        <f t="shared" si="19"/>
        <v>0</v>
      </c>
      <c r="DE48" s="13">
        <f t="shared" si="19"/>
        <v>0</v>
      </c>
      <c r="DF48" s="13">
        <f t="shared" si="19"/>
        <v>0</v>
      </c>
      <c r="DG48" s="13">
        <f t="shared" si="19"/>
        <v>0</v>
      </c>
      <c r="DH48" s="13">
        <f t="shared" si="19"/>
        <v>0</v>
      </c>
      <c r="DI48" s="13">
        <f t="shared" si="19"/>
        <v>0</v>
      </c>
      <c r="DJ48" s="13">
        <f t="shared" si="19"/>
        <v>0</v>
      </c>
      <c r="DK48" s="13">
        <f t="shared" si="19"/>
        <v>0</v>
      </c>
      <c r="DL48" s="13">
        <f t="shared" si="19"/>
        <v>0</v>
      </c>
      <c r="DM48" s="13">
        <f t="shared" si="19"/>
        <v>0</v>
      </c>
      <c r="DN48" s="13">
        <f t="shared" si="19"/>
        <v>0</v>
      </c>
      <c r="DO48" s="13">
        <f t="shared" si="19"/>
        <v>0</v>
      </c>
      <c r="DP48" s="13">
        <f t="shared" si="19"/>
        <v>0</v>
      </c>
      <c r="DQ48" s="13">
        <f t="shared" si="19"/>
        <v>0</v>
      </c>
      <c r="DR48" s="13">
        <f t="shared" si="19"/>
        <v>0</v>
      </c>
      <c r="DS48" s="13">
        <f t="shared" si="19"/>
        <v>0</v>
      </c>
      <c r="DT48" s="13">
        <f t="shared" si="19"/>
        <v>0</v>
      </c>
      <c r="DU48" s="13">
        <f t="shared" si="19"/>
        <v>0</v>
      </c>
      <c r="DV48" s="13">
        <f t="shared" si="19"/>
        <v>0</v>
      </c>
      <c r="DW48" s="13">
        <f t="shared" si="19"/>
        <v>0</v>
      </c>
      <c r="DX48" s="13">
        <f t="shared" si="19"/>
        <v>0</v>
      </c>
    </row>
    <row r="49" spans="2:3" ht="15.75" hidden="1" customHeight="1" x14ac:dyDescent="0.25">
      <c r="B49" s="25" t="s">
        <v>255</v>
      </c>
      <c r="C49" s="1">
        <f>COUNTIF(C$2:C$43, "Chris Hani East")</f>
        <v>0</v>
      </c>
    </row>
    <row r="50" spans="2:3" ht="15.75" hidden="1" customHeight="1" x14ac:dyDescent="0.25">
      <c r="B50" s="25" t="s">
        <v>136</v>
      </c>
      <c r="C50" s="1">
        <f>COUNTIF(C$2:C$43, "Chris Hani West")</f>
        <v>3</v>
      </c>
    </row>
    <row r="51" spans="2:3" ht="15.75" hidden="1" customHeight="1" x14ac:dyDescent="0.25">
      <c r="B51" s="25" t="s">
        <v>225</v>
      </c>
      <c r="C51" s="1">
        <f>COUNTIF(C$2:C$43, "Joe Gqabi")</f>
        <v>1</v>
      </c>
    </row>
    <row r="52" spans="2:3" ht="15.75" hidden="1" customHeight="1" x14ac:dyDescent="0.25">
      <c r="B52" s="25" t="s">
        <v>239</v>
      </c>
      <c r="C52" s="1">
        <f>COUNTIF(C$2:C$43, "Nelson Mandela")</f>
        <v>1</v>
      </c>
    </row>
    <row r="53" spans="2:3" ht="15.75" hidden="1" customHeight="1" x14ac:dyDescent="0.25">
      <c r="B53" s="25" t="s">
        <v>256</v>
      </c>
      <c r="C53" s="1">
        <f>COUNTIF(C$2:C$43, "OR Tambo Coastal")</f>
        <v>0</v>
      </c>
    </row>
    <row r="54" spans="2:3" ht="15.75" hidden="1" customHeight="1" x14ac:dyDescent="0.25">
      <c r="B54" s="25" t="s">
        <v>257</v>
      </c>
      <c r="C54" s="1">
        <f>COUNTIF(C$2:C$43, "OR Tambo Inland")</f>
        <v>0</v>
      </c>
    </row>
    <row r="55" spans="2:3" ht="15.75" hidden="1" customHeight="1" x14ac:dyDescent="0.25">
      <c r="B55" s="25" t="s">
        <v>258</v>
      </c>
      <c r="C55" s="1">
        <f>COUNTIF(C$2:C$43, "Sarah Baartman")</f>
        <v>0</v>
      </c>
    </row>
    <row r="56" spans="2:3" ht="15.75" hidden="1" customHeight="1" x14ac:dyDescent="0.3">
      <c r="C56" s="26">
        <f>SUM(C44:C55)</f>
        <v>31</v>
      </c>
    </row>
    <row r="57" spans="2:3" ht="15.75" hidden="1" customHeight="1" x14ac:dyDescent="0.25"/>
    <row r="58" spans="2:3" ht="15.75" hidden="1" customHeight="1" x14ac:dyDescent="0.25"/>
    <row r="59" spans="2:3" ht="15.75" hidden="1" customHeight="1" x14ac:dyDescent="0.25"/>
    <row r="60" spans="2:3" ht="15.75" hidden="1" customHeight="1" x14ac:dyDescent="0.25"/>
    <row r="61" spans="2:3" ht="15.75" hidden="1" customHeight="1" x14ac:dyDescent="0.25"/>
    <row r="62" spans="2:3" ht="15.75" hidden="1" customHeight="1" x14ac:dyDescent="0.25"/>
    <row r="63" spans="2:3" ht="15.75" hidden="1" customHeight="1" x14ac:dyDescent="0.25"/>
    <row r="64" spans="2:3" ht="15.75" hidden="1" customHeight="1" x14ac:dyDescent="0.25"/>
    <row r="65" ht="15.75" hidden="1" customHeight="1" x14ac:dyDescent="0.25"/>
    <row r="66" ht="15.75" hidden="1" customHeight="1" x14ac:dyDescent="0.25"/>
    <row r="67" ht="15.75" hidden="1" customHeight="1" x14ac:dyDescent="0.25"/>
    <row r="68" ht="15.75" hidden="1" customHeight="1" x14ac:dyDescent="0.25"/>
    <row r="69" ht="15.75" hidden="1" customHeight="1" x14ac:dyDescent="0.25"/>
    <row r="70" ht="15.75" hidden="1" customHeight="1" x14ac:dyDescent="0.25"/>
    <row r="71" ht="15.75" hidden="1" customHeight="1" x14ac:dyDescent="0.25"/>
    <row r="72" ht="15.75" hidden="1" customHeight="1" x14ac:dyDescent="0.25"/>
    <row r="73" ht="15.75" hidden="1" customHeight="1" x14ac:dyDescent="0.25"/>
    <row r="74" ht="15.75" hidden="1" customHeight="1" x14ac:dyDescent="0.25"/>
    <row r="75" ht="15.75" hidden="1" customHeight="1" x14ac:dyDescent="0.25"/>
    <row r="76" ht="15.75" hidden="1" customHeight="1" x14ac:dyDescent="0.25"/>
    <row r="77" ht="15.75" hidden="1" customHeight="1" x14ac:dyDescent="0.25"/>
    <row r="78" ht="15.75" hidden="1" customHeight="1" x14ac:dyDescent="0.25"/>
    <row r="79" ht="15.75" hidden="1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</sheetData>
  <sheetProtection algorithmName="SHA-512" hashValue="R1F6ApU7Y625wK3xsSuyqtMJ6hVigrAc5VRfXCuw9/n1N1XML2IAhzuAQabw6o3rGN5mnqNvS1O6Xwo/q/FQNA==" saltValue="Yo5ONVEYWfYztLPBj6TjOQ==" spinCount="100000" sheet="1" objects="1" scenarios="1"/>
  <autoFilter ref="A1:EE32"/>
  <sortState ref="A2:EE37">
    <sortCondition ref="C2:C37"/>
    <sortCondition ref="D2:D37"/>
  </sortState>
  <conditionalFormatting sqref="E1">
    <cfRule type="duplicateValues" dxfId="6" priority="7"/>
  </conditionalFormatting>
  <conditionalFormatting sqref="E1:E1048576">
    <cfRule type="duplicateValues" dxfId="5" priority="6"/>
  </conditionalFormatting>
  <conditionalFormatting sqref="A2:XFD42">
    <cfRule type="cellIs" dxfId="4" priority="2" operator="equal">
      <formula>"±1 week behind"</formula>
    </cfRule>
    <cfRule type="cellIs" dxfId="3" priority="3" operator="equal">
      <formula>"±2 weeks behind"</formula>
    </cfRule>
    <cfRule type="cellIs" dxfId="2" priority="4" operator="equal">
      <formula>"±3 weeks behind"</formula>
    </cfRule>
    <cfRule type="cellIs" dxfId="1" priority="5" operator="equal">
      <formula>"±4 weeks behind"</formula>
    </cfRule>
  </conditionalFormatting>
  <conditionalFormatting sqref="A1:XFD42">
    <cfRule type="cellIs" dxfId="0" priority="1" operator="equal">
      <formula>"According to teaching plan"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4" sqref="C24"/>
    </sheetView>
  </sheetViews>
  <sheetFormatPr defaultRowHeight="12.5" x14ac:dyDescent="0.25"/>
  <cols>
    <col min="1" max="1" width="16.90625" customWidth="1"/>
    <col min="2" max="2" width="19.81640625" customWidth="1"/>
    <col min="3" max="3" width="80.453125" customWidth="1"/>
  </cols>
  <sheetData>
    <row r="1" spans="1:3" s="27" customFormat="1" x14ac:dyDescent="0.25">
      <c r="A1" s="27" t="str">
        <f>FET!C1</f>
        <v>District</v>
      </c>
      <c r="B1" s="27" t="str">
        <f>FET!D1</f>
        <v>School</v>
      </c>
      <c r="C1" s="27" t="str">
        <f>FET!DY1</f>
        <v>Comments</v>
      </c>
    </row>
    <row r="2" spans="1:3" x14ac:dyDescent="0.25">
      <c r="A2" t="str">
        <f>FET!C3</f>
        <v>Alfred Nzo East</v>
      </c>
      <c r="B2" t="str">
        <f>FET!D3</f>
        <v>CANGCI COMP-TECH HIGH SCHOOL</v>
      </c>
      <c r="C2" t="str">
        <f>FET!DY3</f>
        <v>Term 2 syllabus covered, about 10% remaining topics will be covered during extra classes</v>
      </c>
    </row>
    <row r="3" spans="1:3" x14ac:dyDescent="0.25">
      <c r="A3" t="str">
        <f>FET!C4</f>
        <v>Alfred Nzo East</v>
      </c>
      <c r="B3" t="str">
        <f>FET!D4</f>
        <v>Enqabeni SSS</v>
      </c>
      <c r="C3" t="str">
        <f>FET!DY4</f>
        <v>All subjects are according to the teaching plan, except Physical Sciences grade 10 and 11 and Life Sciences grade 11.</v>
      </c>
    </row>
    <row r="4" spans="1:3" x14ac:dyDescent="0.25">
      <c r="A4" t="str">
        <f>FET!C5</f>
        <v>Alfred Nzo East</v>
      </c>
      <c r="B4" t="str">
        <f>FET!D5</f>
        <v>Enyanisweni S.S.S</v>
      </c>
      <c r="C4" t="str">
        <f>FET!DY5</f>
        <v>All subjects are on par, only one subject is behind but recovering promisingly.</v>
      </c>
    </row>
    <row r="5" spans="1:3" x14ac:dyDescent="0.25">
      <c r="A5" t="str">
        <f>FET!C6</f>
        <v>Alfred Nzo East</v>
      </c>
      <c r="B5" t="str">
        <f>FET!D6</f>
        <v>MAJAVU SECONDARY SCHOOL</v>
      </c>
      <c r="C5" t="str">
        <f>FET!DY6</f>
        <v>The catch up plan is in place to those teachers that are behind.</v>
      </c>
    </row>
    <row r="6" spans="1:3" x14ac:dyDescent="0.25">
      <c r="A6" t="str">
        <f>FET!C8</f>
        <v>Alfred Nzo East</v>
      </c>
      <c r="B6" t="str">
        <f>FET!D8</f>
        <v>Mncwathi S.S</v>
      </c>
      <c r="C6" t="str">
        <f>FET!DY8</f>
        <v>The curriculum is being covered by doing extra classes</v>
      </c>
    </row>
    <row r="7" spans="1:3" x14ac:dyDescent="0.25">
      <c r="A7" t="str">
        <f>FET!C11</f>
        <v>Alfred Nzo East</v>
      </c>
      <c r="B7" t="str">
        <f>FET!D11</f>
        <v>Nomagqwathekana Comp.Tech</v>
      </c>
      <c r="C7" t="str">
        <f>FET!DY11</f>
        <v>The subjects behind are engaging in extra classes</v>
      </c>
    </row>
    <row r="8" spans="1:3" x14ac:dyDescent="0.25">
      <c r="A8" t="str">
        <f>FET!C14</f>
        <v>Amathole West</v>
      </c>
      <c r="B8" t="str">
        <f>FET!D14</f>
        <v>Jongile Nompondo Public School</v>
      </c>
      <c r="C8" t="str">
        <f>FET!DY14</f>
        <v>Most subjects are on target. Those which are behind have made arrangements to cover the shortfall.</v>
      </c>
    </row>
    <row r="9" spans="1:3" x14ac:dyDescent="0.25">
      <c r="A9" t="str">
        <f>FET!C15</f>
        <v>Buffalo City</v>
      </c>
      <c r="B9" t="str">
        <f>FET!D15</f>
        <v>Beaconhurst School</v>
      </c>
      <c r="C9" t="str">
        <f>FET!DY15</f>
        <v>All subjects are on track.</v>
      </c>
    </row>
    <row r="10" spans="1:3" x14ac:dyDescent="0.25">
      <c r="A10" t="str">
        <f>FET!C16</f>
        <v>Buffalo City</v>
      </c>
      <c r="B10" t="str">
        <f>FET!D16</f>
        <v>Belgravia Art Centre</v>
      </c>
      <c r="C10" t="str">
        <f>FET!DY16</f>
        <v>All teaching going according to plan and up to date.</v>
      </c>
    </row>
    <row r="11" spans="1:3" x14ac:dyDescent="0.25">
      <c r="A11" t="str">
        <f>FET!C17</f>
        <v>Buffalo City</v>
      </c>
      <c r="B11" t="str">
        <f>FET!D17</f>
        <v>Breidbach Senior Secondary School</v>
      </c>
      <c r="C11" t="str">
        <f>FET!DY17</f>
        <v>Educators have extra classes on weekdays to catch up.</v>
      </c>
    </row>
    <row r="12" spans="1:3" x14ac:dyDescent="0.25">
      <c r="A12" t="str">
        <f>FET!C21</f>
        <v>Buffalo City</v>
      </c>
      <c r="B12" t="str">
        <f>FET!D21</f>
        <v>HUDSON PARK HIGH SCHOOL</v>
      </c>
      <c r="C12" t="str">
        <f>FET!DY21</f>
        <v>Teachers have put in extra hours to ensure that we are up to date with our curriculum coverage.</v>
      </c>
    </row>
    <row r="13" spans="1:3" x14ac:dyDescent="0.25">
      <c r="A13" t="str">
        <f>FET!C22</f>
        <v>Buffalo City</v>
      </c>
      <c r="B13" t="str">
        <f>FET!D22</f>
        <v>Jim Mvabaza S.S.S.</v>
      </c>
      <c r="C13" t="str">
        <f>FET!DY22</f>
        <v>We are dedicated educators ,motivated and loving parents</v>
      </c>
    </row>
    <row r="14" spans="1:3" x14ac:dyDescent="0.25">
      <c r="A14" t="str">
        <f>FET!C24</f>
        <v>Buffalo City</v>
      </c>
      <c r="B14" t="str">
        <f>FET!D24</f>
        <v>Selborne College</v>
      </c>
      <c r="C14" t="str">
        <f>FET!DY24</f>
        <v>Subjects that are behind indicate being able to catch up</v>
      </c>
    </row>
    <row r="15" spans="1:3" x14ac:dyDescent="0.25">
      <c r="A15" t="str">
        <f>FET!C25</f>
        <v>Buffalo City</v>
      </c>
      <c r="B15" t="str">
        <f>FET!D25</f>
        <v>Thembalesizwe sss</v>
      </c>
      <c r="C15" t="str">
        <f>FET!DY25</f>
        <v>Coverage of 2nd term work is behind by one week</v>
      </c>
    </row>
    <row r="16" spans="1:3" x14ac:dyDescent="0.25">
      <c r="A16" t="str">
        <f>FET!C26</f>
        <v>Buffalo City</v>
      </c>
      <c r="B16" t="str">
        <f>FET!D26</f>
        <v>Unathi High School</v>
      </c>
      <c r="C16" t="str">
        <f>FET!DY26</f>
        <v>All teachers are on par with the syllabus.</v>
      </c>
    </row>
    <row r="17" spans="1:3" x14ac:dyDescent="0.25">
      <c r="A17" t="str">
        <f>FET!C28</f>
        <v>Chris Hani West</v>
      </c>
      <c r="B17" t="str">
        <f>FET!D28</f>
        <v>Manzezulu SSS</v>
      </c>
      <c r="C17" t="str">
        <f>FET!DY28</f>
        <v>All the subjects teachers that are behind in their respective teaching plans have their recovery plans ready to catch up . These teachers have made a commitment to have extra classes to catch up . I will monitor these recovery plans.</v>
      </c>
    </row>
  </sheetData>
  <sortState ref="A2:C61">
    <sortCondition ref="A2:A61"/>
    <sortCondition ref="B2:B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FET</vt:lpstr>
      <vt:lpstr>Kommentare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Drik Greeff</cp:lastModifiedBy>
  <dcterms:modified xsi:type="dcterms:W3CDTF">2019-05-26T05:04:32Z</dcterms:modified>
</cp:coreProperties>
</file>